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90" yWindow="0" windowWidth="15480" windowHeight="9660" firstSheet="1" activeTab="6"/>
  </bookViews>
  <sheets>
    <sheet name="№1" sheetId="42" r:id="rId1"/>
    <sheet name="№ 2" sheetId="143" r:id="rId2"/>
    <sheet name="№3" sheetId="144" r:id="rId3"/>
    <sheet name="№4" sheetId="145" r:id="rId4"/>
    <sheet name="№5" sheetId="146" r:id="rId5"/>
    <sheet name="№6" sheetId="147" r:id="rId6"/>
    <sheet name="№7" sheetId="149" r:id="rId7"/>
  </sheets>
  <definedNames>
    <definedName name="_xlnm.Print_Area" localSheetId="2">'№3'!$A$1:$H$434</definedName>
  </definedNames>
  <calcPr calcId="124519"/>
</workbook>
</file>

<file path=xl/sharedStrings.xml><?xml version="1.0" encoding="utf-8"?>
<sst xmlns="http://schemas.openxmlformats.org/spreadsheetml/2006/main" count="4751" uniqueCount="563">
  <si>
    <t>Другие вопросы в области физической культуры и спорта</t>
  </si>
  <si>
    <t>Всего: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</si>
  <si>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</si>
  <si>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</si>
  <si>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</si>
  <si>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</si>
  <si>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>Расходы на обеспечение деятельности и иные расходы представительного органа муниципального образования город Торжок</t>
  </si>
  <si>
    <t>1</t>
  </si>
  <si>
    <t>008</t>
  </si>
  <si>
    <t>0501</t>
  </si>
  <si>
    <t>Жилищное хозяйство</t>
  </si>
  <si>
    <t>0409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</si>
  <si>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</si>
  <si>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</si>
  <si>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</si>
  <si>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</si>
  <si>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</si>
  <si>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</si>
  <si>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</si>
  <si>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</si>
  <si>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</si>
  <si>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</si>
  <si>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</si>
  <si>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</si>
  <si>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</si>
  <si>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</si>
  <si>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</si>
  <si>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</si>
  <si>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</si>
  <si>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Источники  финансирования  дефицита  бюджета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</si>
  <si>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</si>
  <si>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</si>
  <si>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</si>
  <si>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</si>
  <si>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</si>
  <si>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</si>
  <si>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</si>
  <si>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</si>
  <si>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</si>
  <si>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</si>
  <si>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</si>
  <si>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</si>
  <si>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</si>
  <si>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</si>
  <si>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</si>
  <si>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</si>
  <si>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</si>
  <si>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</si>
  <si>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</si>
  <si>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</si>
  <si>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</si>
  <si>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</si>
  <si>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</si>
  <si>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</si>
  <si>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</si>
  <si>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</si>
  <si>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</si>
  <si>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</si>
  <si>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</si>
  <si>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</si>
  <si>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</si>
  <si>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</si>
  <si>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</si>
  <si>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</si>
  <si>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</si>
  <si>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</si>
  <si>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</si>
  <si>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</si>
  <si>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</si>
  <si>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</si>
  <si>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</si>
  <si>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</si>
  <si>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</si>
  <si>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</si>
  <si>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</si>
  <si>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</si>
  <si>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</si>
  <si>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</si>
  <si>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</si>
  <si>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</si>
  <si>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</si>
  <si>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</si>
  <si>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</si>
  <si>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</si>
  <si>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</si>
  <si>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</si>
  <si>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</si>
  <si>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</si>
  <si>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</si>
  <si>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</si>
  <si>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</si>
  <si>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</si>
  <si>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</si>
  <si>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</si>
  <si>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</si>
  <si>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</si>
  <si>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</si>
  <si>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</si>
  <si>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</si>
  <si>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</si>
  <si>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</si>
  <si>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</si>
  <si>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</si>
  <si>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</si>
  <si>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</si>
  <si>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</si>
  <si>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</si>
  <si>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</si>
  <si>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</si>
  <si>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</si>
  <si>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</si>
  <si>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</si>
  <si>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 xml:space="preserve">Культура,  кинематография </t>
  </si>
  <si>
    <t>администрация муниципального образования город Торжок</t>
  </si>
  <si>
    <t>Изменение остатков средств на счетах  по учету средств бюджета</t>
  </si>
  <si>
    <t>Подпрограмма "Модернизация дошкольного и общего образования, как института социального развития"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</si>
  <si>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</si>
  <si>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</si>
  <si>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</si>
  <si>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</si>
  <si>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Предоставление дополнительного образования   детям в муниципальных бюджетных образовательных учреждениях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</si>
  <si>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</si>
  <si>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</si>
  <si>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</si>
  <si>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</si>
  <si>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Расходы на финансовое обеспечение деятельности отделов Управление образования администрации города Торжка Тверской области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</si>
  <si>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</si>
  <si>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1004</t>
  </si>
  <si>
    <t>Охрана семьи и детства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</si>
  <si>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</si>
  <si>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</si>
  <si>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</si>
  <si>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</si>
  <si>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Резервный фонд администрации муниципального образования город Торжок</t>
  </si>
  <si>
    <t>08</t>
  </si>
  <si>
    <t>Поддержка способной инициативной и талантливой молодежи</t>
  </si>
  <si>
    <t>Проведение смотра-конкурса на лучшее студенческое общежитие города Торжка</t>
  </si>
  <si>
    <t>Предоставление услуг в сфере социальной помощи молодежи</t>
  </si>
  <si>
    <t>Проведение городского молодежного туристического слета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</si>
  <si>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</si>
  <si>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Подпрограмма "Массовая физкультурно-оздоровительная и спортивная работа"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</si>
  <si>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</si>
  <si>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</si>
  <si>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</si>
  <si>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</si>
  <si>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</si>
  <si>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1105</t>
  </si>
  <si>
    <t>05</t>
  </si>
  <si>
    <t>Подпрограмма "Управление муниципальным имуществом и земельными ресурсами муниципального образования город Торжок"</t>
  </si>
  <si>
    <t>Содержание имущества казны муниципального образования город Торжок</t>
  </si>
  <si>
    <t>Формирование земельных участков, находящихся в ведении муниципального образования город Торжок</t>
  </si>
  <si>
    <t>Муниципальная программа муниципального образования город Торжок «Развитие культуры города Торжка» на  2014  - 2019 годы</t>
  </si>
  <si>
    <t>Подпрограмма "Сохранение и развитие культурного потенциала муниципального образования город Торжок"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</si>
  <si>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</si>
  <si>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</si>
  <si>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Подпрограмма "Социальная поддержка населения города Торжка"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</si>
  <si>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</si>
  <si>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Проведение конкурсов по итогам года "Лучший по профессии" и "Новотор года"</t>
  </si>
  <si>
    <t>Организационное обеспечение проведения мероприятий с участием Главы города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</si>
  <si>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</si>
  <si>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</si>
  <si>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</si>
  <si>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Подпрограмма "Повышение правопорядка и общественной безопасности в городе Торжке"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</si>
  <si>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</si>
  <si>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</si>
  <si>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Подпрограмма "Содействие развитию субъектов малого и среднего предпринимательства в городе Торжке"</t>
  </si>
  <si>
    <t>Организация и проведение ежегодного смотра-конкурса "Лучшее новогоднее оформление предприятий потребительского рынка"</t>
  </si>
  <si>
    <t>Подпрограмма "Развитие туристской привлекательности города Торжка"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</si>
  <si>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</si>
  <si>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</si>
  <si>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Подпрограмма "Содействие в обеспечении жильем молодых семей"</t>
  </si>
  <si>
    <t>Предоставление социальных выплат молодым семьям на улучшение жилищных условий</t>
  </si>
  <si>
    <t>Подпрограмма "Организация благоустройства территории муниципального образования город Торжок"</t>
  </si>
  <si>
    <t>Уличное освещение</t>
  </si>
  <si>
    <t>Развитие и содержание сетей уличного освещения в границах города</t>
  </si>
  <si>
    <t>Проведение мероприятий по озеленению улиц города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</si>
  <si>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</si>
  <si>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</si>
  <si>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</si>
  <si>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</si>
  <si>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Предоставление дополнительного образования детей в области культуры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</si>
  <si>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</si>
  <si>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</si>
  <si>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</si>
  <si>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</si>
  <si>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</si>
  <si>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</si>
  <si>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</si>
  <si>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</si>
  <si>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</si>
  <si>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99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</si>
  <si>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</si>
  <si>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</si>
  <si>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№ п/п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</si>
  <si>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</si>
  <si>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</si>
  <si>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>Капитальный ремонт общего имущества многоквартирных жилых домов в части доли имущества, находящегося в муниципальной собственности</t>
  </si>
  <si>
    <t>Организация и обеспечение отдыха и оздоровление детей города Торжка</t>
  </si>
  <si>
    <t>Оказание адресной материальной помощи отдельным категориям граждан</t>
  </si>
  <si>
    <t>Выполнение работ по восстановлению изношенных покрытий автомобильных дорог общего пользования местного значения города Торжка (ямочный ремонт)</t>
  </si>
  <si>
    <t>Содействие в материально-техническом оснащении и ремонте специализированной детско-юношеской спортивной школы олимпийского резерва</t>
  </si>
  <si>
    <t>Содействие в организации добровольческой деятельности молодежи</t>
  </si>
  <si>
    <t>Итого:</t>
  </si>
  <si>
    <t>Лимит местного бюджета (тыс. руб.)</t>
  </si>
  <si>
    <t>средства федерального бюджета</t>
  </si>
  <si>
    <t>всего</t>
  </si>
  <si>
    <t>0800000000</t>
  </si>
  <si>
    <t>0890000000</t>
  </si>
  <si>
    <t>089012011О</t>
  </si>
  <si>
    <t>089012012О</t>
  </si>
  <si>
    <t>089012013О</t>
  </si>
  <si>
    <t>089011051О</t>
  </si>
  <si>
    <t>0810000000</t>
  </si>
  <si>
    <t>081022001Б</t>
  </si>
  <si>
    <t>0820000000</t>
  </si>
  <si>
    <t>082012001Б</t>
  </si>
  <si>
    <t>082022002Б</t>
  </si>
  <si>
    <t>0830000000</t>
  </si>
  <si>
    <t>083012001Б</t>
  </si>
  <si>
    <t>0850000000</t>
  </si>
  <si>
    <t>085022002Б</t>
  </si>
  <si>
    <t>089011054О</t>
  </si>
  <si>
    <t>089015930О</t>
  </si>
  <si>
    <t>0840000000</t>
  </si>
  <si>
    <t>084012001М</t>
  </si>
  <si>
    <t>0500000000</t>
  </si>
  <si>
    <t>0540000000</t>
  </si>
  <si>
    <t>054021055Б</t>
  </si>
  <si>
    <t>0600000000</t>
  </si>
  <si>
    <t>0610000000</t>
  </si>
  <si>
    <t>061012001Б</t>
  </si>
  <si>
    <t>061022002Б</t>
  </si>
  <si>
    <t>061022005В</t>
  </si>
  <si>
    <t>0620000000</t>
  </si>
  <si>
    <t>062012005Б</t>
  </si>
  <si>
    <t>0700000000</t>
  </si>
  <si>
    <t>0710000000</t>
  </si>
  <si>
    <t>071022002Б</t>
  </si>
  <si>
    <t>071042003Б</t>
  </si>
  <si>
    <t>0720000000</t>
  </si>
  <si>
    <t>072012001Б</t>
  </si>
  <si>
    <t>072012002Б</t>
  </si>
  <si>
    <t>0400000000</t>
  </si>
  <si>
    <t>054012001Б</t>
  </si>
  <si>
    <t>054012002Б</t>
  </si>
  <si>
    <t>054012003Б</t>
  </si>
  <si>
    <t>054012004Б</t>
  </si>
  <si>
    <t>054022006Б</t>
  </si>
  <si>
    <t>0200000000</t>
  </si>
  <si>
    <t>0210000000</t>
  </si>
  <si>
    <t>021032002М</t>
  </si>
  <si>
    <t>021022001М</t>
  </si>
  <si>
    <t>021032003И</t>
  </si>
  <si>
    <t>021012001К</t>
  </si>
  <si>
    <t>021012010К</t>
  </si>
  <si>
    <t>0860000000</t>
  </si>
  <si>
    <t>086012001П</t>
  </si>
  <si>
    <t>085022002С</t>
  </si>
  <si>
    <t>086022003П</t>
  </si>
  <si>
    <t>086012002П</t>
  </si>
  <si>
    <t>085012003С</t>
  </si>
  <si>
    <t>085012004С</t>
  </si>
  <si>
    <t>1000000000</t>
  </si>
  <si>
    <t>1090000000</t>
  </si>
  <si>
    <t>109012012О</t>
  </si>
  <si>
    <t>992002000А</t>
  </si>
  <si>
    <t>1010000000</t>
  </si>
  <si>
    <t>101012001Б</t>
  </si>
  <si>
    <t>1030000000</t>
  </si>
  <si>
    <t>103032001Б</t>
  </si>
  <si>
    <t>0900000000</t>
  </si>
  <si>
    <t>0910000000</t>
  </si>
  <si>
    <t>099012012О</t>
  </si>
  <si>
    <t>091012010Б</t>
  </si>
  <si>
    <t>091012020Б</t>
  </si>
  <si>
    <t>0990000000</t>
  </si>
  <si>
    <t>091032040Б</t>
  </si>
  <si>
    <t>091012002В</t>
  </si>
  <si>
    <t>0430000000</t>
  </si>
  <si>
    <t>999002041Д</t>
  </si>
  <si>
    <t>999002042Д</t>
  </si>
  <si>
    <t>999002043Д</t>
  </si>
  <si>
    <t>0300000000</t>
  </si>
  <si>
    <t>0310000000</t>
  </si>
  <si>
    <t>031022002М</t>
  </si>
  <si>
    <t>031022003И</t>
  </si>
  <si>
    <t>0100000000</t>
  </si>
  <si>
    <t>0110000000</t>
  </si>
  <si>
    <t>0120000000</t>
  </si>
  <si>
    <t>012012001Б</t>
  </si>
  <si>
    <t>012012002Б</t>
  </si>
  <si>
    <t>012012001М</t>
  </si>
  <si>
    <t>012012001И</t>
  </si>
  <si>
    <t>012012002И</t>
  </si>
  <si>
    <t>0420000000</t>
  </si>
  <si>
    <t>031012001Б</t>
  </si>
  <si>
    <t>031012001М</t>
  </si>
  <si>
    <t>031012002И</t>
  </si>
  <si>
    <t>0390000000</t>
  </si>
  <si>
    <t>039012012О</t>
  </si>
  <si>
    <t>011012001М</t>
  </si>
  <si>
    <t>011012001И</t>
  </si>
  <si>
    <t>011012003И</t>
  </si>
  <si>
    <t>011011074М</t>
  </si>
  <si>
    <t>011022002М</t>
  </si>
  <si>
    <t>011032003М</t>
  </si>
  <si>
    <t>011032004М</t>
  </si>
  <si>
    <t>011022004И</t>
  </si>
  <si>
    <t>01102S023И</t>
  </si>
  <si>
    <t>011021075М</t>
  </si>
  <si>
    <t>0190000000</t>
  </si>
  <si>
    <t>019012012О</t>
  </si>
  <si>
    <t>019012001К</t>
  </si>
  <si>
    <t>019012002К</t>
  </si>
  <si>
    <t>011011050Б</t>
  </si>
  <si>
    <t>05401S028Б</t>
  </si>
  <si>
    <t>021012004К</t>
  </si>
  <si>
    <t>Сумма, тыс. руб.</t>
  </si>
  <si>
    <t>061032004В</t>
  </si>
  <si>
    <t>01102S027И</t>
  </si>
  <si>
    <t>9900000000</t>
  </si>
  <si>
    <t>012012004Б</t>
  </si>
  <si>
    <t>Приобретение в муниципальную собственность жилых помещений</t>
  </si>
  <si>
    <t>Код БК РФ</t>
  </si>
  <si>
    <t>Финансовое обеспечение реализации государственных полномочий по созданию и организации деятельности комиссий по делам несовершеннолетних и защите их прав</t>
  </si>
  <si>
    <t>04301R082Г</t>
  </si>
  <si>
    <t>муниципального образования город Торжок на 2017 год и на плановый период 2018 и 2019 годов</t>
  </si>
  <si>
    <t>2017 год</t>
  </si>
  <si>
    <t>2018 год</t>
  </si>
  <si>
    <t>2019 год</t>
  </si>
  <si>
    <t>000 01 03 00 00 00 0000 000</t>
  </si>
  <si>
    <t>Бюджетные кредиты от других бюджетов бюджетной системы Российской Федерации</t>
  </si>
  <si>
    <t>000 01 03 01 00 00 0000 800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</si>
  <si>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</si>
  <si>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</si>
  <si>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</si>
  <si>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2017 год и на плановый период 2018 и 2019 годов</t>
  </si>
  <si>
    <t>плановый период</t>
  </si>
  <si>
    <t>Дорожное хозяйство (дорожные фонды)</t>
  </si>
  <si>
    <t>ЖИЛИЩНО-КОММУНАЛЬНОЕ ХОЗЯЙСТВО</t>
  </si>
  <si>
    <t>0703</t>
  </si>
  <si>
    <t>Дополнительное образование детей</t>
  </si>
  <si>
    <t>СОЦИАЛЬНАЯ ПОЛИТИКА</t>
  </si>
  <si>
    <t>1200</t>
  </si>
  <si>
    <t>1300</t>
  </si>
  <si>
    <t>1301</t>
  </si>
  <si>
    <t>Обслуживание государственного внутреннего и муниципального долга</t>
  </si>
  <si>
    <t>Ведомственная структура расходов бюджета муниципального образования  город Торжок  
на 2017 год и на плановый период 2018 и 2019 годов</t>
  </si>
  <si>
    <t>7</t>
  </si>
  <si>
    <t>8</t>
  </si>
  <si>
    <t>Муниципальная программа муниципального образования город Торжок "Муниципальное управление и гражданское общество" на 2014-2019годы</t>
  </si>
  <si>
    <t>0890100000</t>
  </si>
  <si>
    <t>Обеспечение деятельности ответственного исполнителя и исполнителей программы</t>
  </si>
  <si>
    <t>Закупка товаров, работ и услуг для обеспечения  государственных (муниципальных ) нужд</t>
  </si>
  <si>
    <t>Расходы по центральному аппарату на выполнение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</si>
  <si>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переданных муниципальному образованию государственных полномочий Российской Федерации и Тверской  области</t>
  </si>
  <si>
    <t>Подпрограмма "Создание условий для эффективного функционирования исполнения исполнительных органов местного самоуправления муниципального образования город  Торжок</t>
  </si>
  <si>
    <t>0810200000</t>
  </si>
  <si>
    <t>Задача "Организационное обеспечение эффективного выполнения органами местного самоуправления возложенных на них функций"</t>
  </si>
  <si>
    <t>081022003Б</t>
  </si>
  <si>
    <t>Разработка местных нормативов градостроительного проектирования муниципального образования город Торжок</t>
  </si>
  <si>
    <t>0820100000</t>
  </si>
  <si>
    <t>Задача "Формирование и поддержание позитивного имиджа муниципального образования город Торжок как города, благоприятного для инвестиционной и предпринимательской деятельности"</t>
  </si>
  <si>
    <t>0820200000</t>
  </si>
  <si>
    <t>Задача "Мониторинг социально-экономического развития муниципального образования город Торжок"</t>
  </si>
  <si>
    <t>0830100000</t>
  </si>
  <si>
    <t>Задача "Развитие системы профилактики правонарушений и преступлений в городе Торжке"</t>
  </si>
  <si>
    <t>Поощрение народных дружин за активное участие в охране общественного порядка</t>
  </si>
  <si>
    <t>0850200000</t>
  </si>
  <si>
    <t>Задача "Поддержка развития общественного сектора и обеспечение эффективного взаимодействия органов местного самоуправления с общественными институтами"</t>
  </si>
  <si>
    <t>Осуществление государственных полномочий на государственную регистрацию актов гражданского состояния</t>
  </si>
  <si>
    <t>Муниципальная программа муниципального образования город Торжок "Жилищно-коммунальное хозяйство города Торжка на 2014-2019годы"</t>
  </si>
  <si>
    <t>0540200000</t>
  </si>
  <si>
    <t>Задача "Улучшение состояния окружающей среды, повышение экологической культуры населения, снижение риска заболеваемости бешенством на территории города Торжка"</t>
  </si>
  <si>
    <t>Муниципальная программа муниципального образования город Торжок "Дорожное  хозяйство и общественный транспорт города Торжка на 2014-2019 годы"</t>
  </si>
  <si>
    <t>0610100000</t>
  </si>
  <si>
    <t>Задача "Содержание автомобильных дорог общего пользования местного значения города Торжка и сооружений на них"</t>
  </si>
  <si>
    <t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</t>
  </si>
  <si>
    <t>0610200000</t>
  </si>
  <si>
    <t>Задача "Капитальный ремонт (ремонт) автомобильных дорог общего пользования местного значения города Торжка и сооружений на них, в том числе разработка проектной документации"</t>
  </si>
  <si>
    <t>Капитальный ремонт и ремонт автомобильных дорог общего пользования местного значения города Торжка</t>
  </si>
  <si>
    <t>Задача "Капитальный ремонт и ремонт дворовых территорий многоквартирных домов, проездов к дворовым территориям многоквартирных домов города Торжка"</t>
  </si>
  <si>
    <t>"Обеспечение безопасных условий дорожного движения на территории муниципального образования город Торжок"</t>
  </si>
  <si>
    <t>0620100000</t>
  </si>
  <si>
    <t>Задача "Создание условий по обеспечению охраны жизни, здоровья граждан, их законных прав на безопасные условия движения на улично-дорожной сети города Торжка"</t>
  </si>
  <si>
    <t>Нанесение горизонтальной дорожной разметки на улично-дорожной сети города Торжка</t>
  </si>
  <si>
    <t>Муниципальная программа муниципального образования город Торжок «Развитие малого и среднего предпринимательства в городе Торжке» на 2014-2019 годы</t>
  </si>
  <si>
    <t>0710200000</t>
  </si>
  <si>
    <t>Задача "Создание положительного имиджа предпринимателей"</t>
  </si>
  <si>
    <t>071022004Б</t>
  </si>
  <si>
    <t>0710400000</t>
  </si>
  <si>
    <t>Задача "Развитие молодежного предпринимательства"</t>
  </si>
  <si>
    <t>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информационно-пропагандистической деятельности, направленной на решение проблемных вопросов предпринимательства на базе Делового информационно-образовательного центра города</t>
  </si>
  <si>
    <t>0720100000</t>
  </si>
  <si>
    <t>Задача "Развитие туристской инфраструктуры города Торжка"</t>
  </si>
  <si>
    <t>0520000000</t>
  </si>
  <si>
    <t>Подпрограмма "Повышение надежности и эффективности функционирования объектов коммунального хозяйства города Торжка"</t>
  </si>
  <si>
    <t>0520200000</t>
  </si>
  <si>
    <t>Задача "Развитие коммунальной инфраструктуры города Торжка"</t>
  </si>
  <si>
    <t>052022002Г</t>
  </si>
  <si>
    <t>Обеспечение инженерной инфраструктурой земельных участков под жилищную застройку в микрорайоне "Южный"</t>
  </si>
  <si>
    <t>Капитальные  вложения в объекты недвижимого имущества государственной (муниципальной) собственности</t>
  </si>
  <si>
    <t>052022004Б</t>
  </si>
  <si>
    <t>Перевод объектов на автономное теплоснабжение</t>
  </si>
  <si>
    <t>0540100000</t>
  </si>
  <si>
    <t>Задача "Повышение благоустройства территории муниципального образования город Торжок"</t>
  </si>
  <si>
    <t>Проведение мероприятий по содержанию мест захоронений</t>
  </si>
  <si>
    <t>054012008Б</t>
  </si>
  <si>
    <t>Разработка проектно-сметной документации и выполнение работ по благоустройству территории муниципального образования город Торжок</t>
  </si>
  <si>
    <t>Проведение мероприятий по восстановлению воинских захоронений</t>
  </si>
  <si>
    <t>Муниципальная программа муниципального образования город Торжок "Развитие образования города Торжка" на 2014-2019годы</t>
  </si>
  <si>
    <t>0130000000</t>
  </si>
  <si>
    <t>Подпрограмма "Социальная реабилитация детей, находящихся в конфликте с законом (совершивших правонарушения и преступления), профилактика безнадзорности и беспризорности детей, преступности несовершеннолетних, в том числе повторной</t>
  </si>
  <si>
    <t>0130100000</t>
  </si>
  <si>
    <t>Задача "Создание непрерывного комплексного социального сопровождения, социализации и реабилитации несовершеннолетних, склонных к совершению или совершивших правонарушения и преступления, а также безнадзорных несовершеннолетних"</t>
  </si>
  <si>
    <t>013012001Б</t>
  </si>
  <si>
    <t>Реализация инновационного социального проекта муниципального образования город Торжок по комплексной социальной реабилитации и адаптации детей, находящихся в конфликте с законом, безнадзорных и беспризорных детей "Вам захочется жить по-другому"</t>
  </si>
  <si>
    <t>Муниципальная программа муниципального образования город Торжок «Развитие культуры города Торжка» на  2014-2019 годы</t>
  </si>
  <si>
    <t>0210100000</t>
  </si>
  <si>
    <t>Задача "Сохранение и развитие библиотечного дела в городе Торжке"</t>
  </si>
  <si>
    <t>Проведение ремонта помещения МКУК города Торжка "Централизованная библиотечная система"</t>
  </si>
  <si>
    <t>Организация библиотечного обслуживания населения</t>
  </si>
  <si>
    <t>0210300000</t>
  </si>
  <si>
    <t>Задача "Развитие художественного образования детей города Торжка"</t>
  </si>
  <si>
    <t>Проведение городских культурно-массовых мероприятий бюджетным учреждением в сфере предоставления услуг дополнительного образования в области культуры</t>
  </si>
  <si>
    <t>600</t>
  </si>
  <si>
    <t>Предоставление субсидий  бюджетным, автономным учреждениям и иным некоммерческим организациям</t>
  </si>
  <si>
    <t>0860100000</t>
  </si>
  <si>
    <t>Задача "Повышение статуса граждан, получивших признание за достижения в трудовой, общественной и иной деятельности"</t>
  </si>
  <si>
    <t>Содействие социально ориентированным некоммерческим организациям в реализации ими целевых социальных проектов</t>
  </si>
  <si>
    <t>Обеспечение мер социальной поддержки для лиц, удостоенных звания "Почетный гражданин города Торжка"</t>
  </si>
  <si>
    <t>0860200000</t>
  </si>
  <si>
    <t>Задача "Социальная поддержка и улучшение качества жизни социально-уязвимых категорий граждан и граждан, оказавшихся в трудной жизненной и экстремальной ситуации, за счет развития адресных форм социальной помощи"</t>
  </si>
  <si>
    <t>0850100000</t>
  </si>
  <si>
    <t>Задача "Обеспечение информационной открытости органов местного самоуправления муниципального образования город Торжок"</t>
  </si>
  <si>
    <t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город Торжок</t>
  </si>
  <si>
    <t>08501S032C</t>
  </si>
  <si>
    <t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города Торжка</t>
  </si>
  <si>
    <t>Управление финансов администрации города Торжка</t>
  </si>
  <si>
    <t>Муниципальная программа муниципального образования город Торжок «Управление муниципальными финансами» на 2014-2019 годы</t>
  </si>
  <si>
    <t>1090100000</t>
  </si>
  <si>
    <t>Обеспечение деятельности исполнителя программы</t>
  </si>
  <si>
    <t>Расходы, не включенные в муниципальные программы</t>
  </si>
  <si>
    <t>9920000000</t>
  </si>
  <si>
    <t>Подпрограмма "Обеспечение прозрачности и открытости бюджетного процесса"</t>
  </si>
  <si>
    <t>1010100000</t>
  </si>
  <si>
    <t>Задача "Комплексная автоматизация бюджетного процесса муниципального образования город Торжок, включая управление закупками и информационно-правовое обеспечение бюджетного процесса"</t>
  </si>
  <si>
    <t>1030300000</t>
  </si>
  <si>
    <t>Задача "Совершенствование кассового обслуживания исполнения бюджета муниципального образования"</t>
  </si>
  <si>
    <t>9940000000</t>
  </si>
  <si>
    <t>Мероприятия, не включенные в муниципальные программы муниципального образования город Торжок</t>
  </si>
  <si>
    <t>994002000Я</t>
  </si>
  <si>
    <t>Средства на реализацию мероприятий по обращениям, поступающим к депутатам Торжокской городской Думы</t>
  </si>
  <si>
    <t>1020000000</t>
  </si>
  <si>
    <t>Подпрограмма "Обеспечение сбалансированности и финансовой устойчивости бюджета муниципального образования город Торжок"</t>
  </si>
  <si>
    <t>1020100000</t>
  </si>
  <si>
    <t>Задача "Достижение приемлемых и экономически обоснованных объема и структуры муниципального долга"</t>
  </si>
  <si>
    <t>102012001Б</t>
  </si>
  <si>
    <t>Обслуживание муниципального долга</t>
  </si>
  <si>
    <t>700</t>
  </si>
  <si>
    <t>Обслуживание государственного (муниципального ) долга</t>
  </si>
  <si>
    <t>Учреждение Комитет по управлению имуществом города Торжка</t>
  </si>
  <si>
    <t>Муниципальная программа муниципального образования город Торжок «Управление имуществом и земельными ресурсами муниципального образования» на  2014-2019 годы</t>
  </si>
  <si>
    <t>0910100000</t>
  </si>
  <si>
    <t>Задача "Повышение эффективности использования муниципального имущества, не закрепленного за юридическими лицами, за исключением земельных участков"</t>
  </si>
  <si>
    <t>Оценка недвижимости, признание прав и регулирование отношений по муниципальной собственности</t>
  </si>
  <si>
    <t>0990100000</t>
  </si>
  <si>
    <t>0910300000</t>
  </si>
  <si>
    <t>Задача "Повышение эффективности использования муниципального имущества в части земельных участков"</t>
  </si>
  <si>
    <t>Муниципальная программа муниципального образования город Торжок "Обеспечение доступным жильем населения города Торжка и развитие жилищного строительства " на 2014-2019 годы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</si>
  <si>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"</t>
  </si>
  <si>
    <t>0430100000</t>
  </si>
  <si>
    <t>Задача "Обеспечение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по договорам найма специализированных жилых помещений"</t>
  </si>
  <si>
    <t>Обеспечение благоустроенными жилыми помещениями специализированного жилищного фонда детей-сирот и детей, оставшимся без попечения родителей, лиц из их числа по договорам найма специализированных жилых помещений за счет средств областного бюджета</t>
  </si>
  <si>
    <t>9990000000</t>
  </si>
  <si>
    <t>Председатель Торжокской Думы</t>
  </si>
  <si>
    <t>Центральный аппарат органов, не включенных в муниципальные программы муниципального образования город Торжок</t>
  </si>
  <si>
    <t>Депутаты Торжокский городской Думы</t>
  </si>
  <si>
    <t>Муниципальная программа муниципального образования город Торжок "Развитие физической  культуры и спорта города Торжка" на 2014 -2019годы</t>
  </si>
  <si>
    <t>0310200000</t>
  </si>
  <si>
    <t>Задача "Развитие детско-юношеского спорта в системе муниципальных бюджетных учреждений дополнительного образования детей спортивной направленности"</t>
  </si>
  <si>
    <t>031022004И</t>
  </si>
  <si>
    <t>Содействие в проведении областных, межрегиональных и всероссийских турниров по видам спорта</t>
  </si>
  <si>
    <t>Подпрограмма "Создание условий для вовлечения молодежи города Торжка в общественно-политическую, социально-экономическую и культурную жизнь общества"</t>
  </si>
  <si>
    <t>0120100000</t>
  </si>
  <si>
    <t>Задача "Создание условий для гражданского становления, эффективной социализации и самореализации молодых граждан"</t>
  </si>
  <si>
    <t>Организация трудовых отрядов несовершеннолетних в возрасте от 14 до 18 лет в свободное от учебы время</t>
  </si>
  <si>
    <t>012012005П</t>
  </si>
  <si>
    <t>Выплата именной стипендии Главы города Торжка студентам средних специальных учебных заведений</t>
  </si>
  <si>
    <t>0120200000</t>
  </si>
  <si>
    <t>Задача "Профилактика безнадзорности и правонарушений несовершеннолетних"</t>
  </si>
  <si>
    <t>012022004И</t>
  </si>
  <si>
    <t>0420100000</t>
  </si>
  <si>
    <t>Задача "Содействие в решении жилищных проблем молодых семей"</t>
  </si>
  <si>
    <t>04201L020Б</t>
  </si>
  <si>
    <t>0310100000</t>
  </si>
  <si>
    <t>Задача "Развитие массового спорта и физкультурно-оздоровительного движения среди всех возрастных групп и категорий населения муниципального образования город Торжок"</t>
  </si>
  <si>
    <t>0310300000</t>
  </si>
  <si>
    <t>Задача "Развитие инфраструктуры массового спорта, укрепление материально-технической базы учреждений физкультурно-спортивной направленности на территории муниципального образования город Торжок за счет реализации муниципальных и областных проектов"</t>
  </si>
  <si>
    <t>03103L027И</t>
  </si>
  <si>
    <t>Разработка проектно-сметной документации и реализация мероприятий, направленных на комплексную адаптацию муниципальных учреждений спортивной направленности для занятий различными видами спорта лиц с ограниченными возможностями</t>
  </si>
  <si>
    <t>0390100000</t>
  </si>
  <si>
    <t>Управление образования администрации города Торжка</t>
  </si>
  <si>
    <t>0110100000</t>
  </si>
  <si>
    <t>Задача "Содействие развитию системы дошкольного образования в городе Торжке"</t>
  </si>
  <si>
    <t>Проведение ремонта зданий и помещений муниципальных бюджетных дошкольных образовательных учреждений</t>
  </si>
  <si>
    <t>0110200000</t>
  </si>
  <si>
    <t>Задача "Удовлетворение потребностей населения города Торжка в получении услуг общего образования"</t>
  </si>
  <si>
    <t>Проведение ремонта зданий и помещений муниципальных бюджетных общеобразовательных учреждений</t>
  </si>
  <si>
    <t>01102S024Б</t>
  </si>
  <si>
    <t>0190100000</t>
  </si>
  <si>
    <t>Обеспечение деятельности ответственного исполнителя программы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</si>
  <si>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2017 год и на плановый период 2018 и 2019 годов</t>
  </si>
  <si>
    <t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2017 год и на плановый период 2018 и 2019 годов</t>
  </si>
  <si>
    <t>Адресная инвестиционная программа
муниципального образования город Торжок на 2017 год и на плановый период 2018 и 2019 годов</t>
  </si>
  <si>
    <t>Бюджето-
получатель</t>
  </si>
  <si>
    <t>средства местного бюджета</t>
  </si>
  <si>
    <t>средства областного бюджета Тверской области</t>
  </si>
  <si>
    <t>1.1</t>
  </si>
  <si>
    <t>1.1.1</t>
  </si>
  <si>
    <t>2.1</t>
  </si>
  <si>
    <t>2.1.1</t>
  </si>
  <si>
    <t>0840100000</t>
  </si>
  <si>
    <t>Задача "Повышение готовности органов местного самоуправления к защите населения и территорий от чрезвычайных ситуаций"</t>
  </si>
  <si>
    <t>Организация и проведение городских профессиональных конкурсов, фестивалей среди субъектов малого и среднего предпринимательства</t>
  </si>
  <si>
    <t>0210200000</t>
  </si>
  <si>
    <t>Задача "Поддержка профессионального искусства и народного творчества в городе Торжке"</t>
  </si>
  <si>
    <t>0110300000</t>
  </si>
  <si>
    <t>Задача "Обеспечение создания условий для воспитания гармонично развитой творческой личности в условиях современного социума"</t>
  </si>
  <si>
    <t>Обслуживание государственного и муниципального долга</t>
  </si>
  <si>
    <t xml:space="preserve">Молодежная политика </t>
  </si>
  <si>
    <t>1.1.2</t>
  </si>
  <si>
    <t xml:space="preserve">Расходы, не включенные в муниципальные программы </t>
  </si>
  <si>
    <t>994002003Б</t>
  </si>
  <si>
    <t>Исполнение судебных актов</t>
  </si>
  <si>
    <t>052022004Г</t>
  </si>
  <si>
    <t>Развитие системы теплоснабжения в границах города</t>
  </si>
  <si>
    <t>Реконструкция тепловых сетей по            ул. Луначарского и  ул. Зеленый городок в городе Торжке</t>
  </si>
  <si>
    <t>Подпрограмма "Сохранение и улучшение транспортно-эксплуатационного состояния улично-дорожной сети города Торжка"</t>
  </si>
  <si>
    <t>Проведение ремонта зданий и помещений муниципальных бюджетных общеобразовательных учреждений на условиях софинансирования за счет средств местного бюджета</t>
  </si>
  <si>
    <t>01102S044И</t>
  </si>
  <si>
    <t>Приобретение и установка плоскостных спортивных сооружений на территории города Торжка на условиях софинансирования за счет средств местного бюджета</t>
  </si>
  <si>
    <t>03103S040Б</t>
  </si>
  <si>
    <t>Содействие в укреплении материально-технической базы специализированной детско-юношеской спортивной школы олимпийского резерва на условиях софинансирования за счет средств местного бюджета</t>
  </si>
  <si>
    <t>03102S048И</t>
  </si>
  <si>
    <t>Капитальный ремонт и ремонт автомобильных дорог общего пользования местного значения города Торжка на условиях софинансирования за счет средств местного бюджета</t>
  </si>
  <si>
    <t>06102S020В</t>
  </si>
  <si>
    <t>06103S021В</t>
  </si>
  <si>
    <t>0610300000</t>
  </si>
  <si>
    <t>Капитальный ремонт и ремонт дворовых территорий многоквартирных домов, проездов к дворовым территориям многоквартирных домов города Торжка Торжка на условиях софинансирования за счет средств местного бюджета</t>
  </si>
  <si>
    <t>к решению Торжокской городской Думы</t>
  </si>
  <si>
    <t>от 26.01.2017  № 71</t>
  </si>
  <si>
    <t>Приложение 2
к решению Торжокской городской Думы
от 26.01.2017  № 71</t>
  </si>
  <si>
    <t>Приложение 3
к решению Торжокской городской Думы
от 26.01.2017  № 71</t>
  </si>
  <si>
    <t>Приложение 4
к решению Торжокской городской Думы
 от  26.01.2017  № 71</t>
  </si>
  <si>
    <t>Распределение бюджетных ассигнований бюджета муниципального образования город Торжок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 и на плановый период 2018 и 2019 годов</t>
  </si>
  <si>
    <t>Приложение 5
к решению Торжокской городской Думы
от 26.01.2017  № 71</t>
  </si>
  <si>
    <t>Приложение 6
к решению Торжокской городской Думы
от  26.01.2017  № 71</t>
  </si>
  <si>
    <t>Приложение 7
к решению Торжокской городской Думы
от 26.01.2017  № 71</t>
  </si>
  <si>
    <t>Муниципальная программа муниципального образования город Торжок "Муниципальное управление и гражданское общество" на 2014-2019 годы</t>
  </si>
  <si>
    <t>Муниципальная программа муниципального образования город Торжок "Развитие образования города Торжка" на 2014-2019 годы</t>
  </si>
  <si>
    <t>Муниципальная программа муниципального образования город Торжок "Развитие физической  культуры и спорта города Торжка" на 2014 -2019 годы</t>
  </si>
  <si>
    <t>Муниципальная программа муниципального образования город Торжок "Жилищно-коммунальное хозяйство города Торжка на 2014-2019 годы"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</si>
</sst>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41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4" fontId="8" fillId="0" borderId="0">
      <alignment vertical="top" wrapText="1"/>
      <protection/>
    </xf>
    <xf numFmtId="44" fontId="8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10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9" fillId="0" borderId="0" xfId="31" applyNumberFormat="1" applyFont="1" applyFill="1" applyAlignment="1">
      <alignment vertical="top" wrapText="1"/>
      <protection/>
    </xf>
    <xf numFmtId="0" fontId="9" fillId="0" borderId="3" xfId="31" applyNumberFormat="1" applyFont="1" applyFill="1" applyBorder="1" applyAlignment="1">
      <alignment horizontal="center" vertical="center" wrapText="1"/>
      <protection/>
    </xf>
    <xf numFmtId="0" fontId="10" fillId="0" borderId="3" xfId="31" applyNumberFormat="1" applyFont="1" applyFill="1" applyBorder="1" applyAlignment="1">
      <alignment horizontal="center" vertical="center" wrapText="1"/>
      <protection/>
    </xf>
    <xf numFmtId="0" fontId="10" fillId="0" borderId="3" xfId="31" applyNumberFormat="1" applyFont="1" applyFill="1" applyBorder="1" applyAlignment="1">
      <alignment horizontal="left" vertical="center" wrapText="1"/>
      <protection/>
    </xf>
    <xf numFmtId="165" fontId="10" fillId="0" borderId="3" xfId="31" applyNumberFormat="1" applyFont="1" applyFill="1" applyBorder="1" applyAlignment="1">
      <alignment horizontal="center" vertical="center" wrapText="1"/>
      <protection/>
    </xf>
    <xf numFmtId="165" fontId="9" fillId="0" borderId="3" xfId="31" applyNumberFormat="1" applyFont="1" applyFill="1" applyBorder="1" applyAlignment="1">
      <alignment horizontal="center" vertical="center" wrapText="1"/>
      <protection/>
    </xf>
    <xf numFmtId="0" fontId="9" fillId="0" borderId="3" xfId="31" applyNumberFormat="1" applyFont="1" applyFill="1" applyBorder="1" applyAlignment="1">
      <alignment horizontal="left" vertical="center" wrapText="1"/>
      <protection/>
    </xf>
    <xf numFmtId="0" fontId="9" fillId="0" borderId="0" xfId="31" applyNumberFormat="1" applyFont="1" applyFill="1" applyAlignment="1">
      <alignment horizontal="right" vertical="top" wrapText="1"/>
      <protection/>
    </xf>
    <xf numFmtId="44" fontId="9" fillId="0" borderId="0" xfId="31" applyNumberFormat="1" applyFont="1" applyFill="1" applyAlignment="1">
      <alignment horizontal="left" vertical="center" wrapText="1"/>
      <protection/>
    </xf>
    <xf numFmtId="44" fontId="8" fillId="0" borderId="0" xfId="31" applyNumberFormat="1" applyFont="1" applyFill="1" applyAlignment="1">
      <alignment vertical="top" wrapText="1"/>
      <protection/>
    </xf>
    <xf numFmtId="44" fontId="9" fillId="0" borderId="0" xfId="31" applyNumberFormat="1" applyFont="1" applyFill="1" applyAlignment="1">
      <alignment horizontal="center" vertical="center" wrapText="1"/>
      <protection/>
    </xf>
    <xf numFmtId="0" fontId="10" fillId="0" borderId="3" xfId="32" applyNumberFormat="1" applyFont="1" applyFill="1" applyBorder="1" applyAlignment="1">
      <alignment horizontal="left" vertical="center" wrapText="1"/>
      <protection/>
    </xf>
    <xf numFmtId="165" fontId="10" fillId="0" borderId="3" xfId="32" applyNumberFormat="1" applyFont="1" applyFill="1" applyBorder="1" applyAlignment="1">
      <alignment horizontal="center" vertical="center" wrapText="1"/>
      <protection/>
    </xf>
    <xf numFmtId="165" fontId="9" fillId="0" borderId="3" xfId="32" applyNumberFormat="1" applyFont="1" applyFill="1" applyBorder="1" applyAlignment="1">
      <alignment horizontal="center" vertical="center" wrapText="1"/>
      <protection/>
    </xf>
    <xf numFmtId="0" fontId="10" fillId="0" borderId="3" xfId="32" applyNumberFormat="1" applyFont="1" applyFill="1" applyBorder="1" applyAlignment="1">
      <alignment horizontal="center" vertical="center" wrapText="1"/>
      <protection/>
    </xf>
    <xf numFmtId="0" fontId="9" fillId="0" borderId="3" xfId="31" applyNumberFormat="1" applyFont="1" applyFill="1" applyBorder="1" applyAlignment="1">
      <alignment vertical="center" wrapText="1"/>
      <protection/>
    </xf>
    <xf numFmtId="44" fontId="9" fillId="0" borderId="0" xfId="32" applyNumberFormat="1" applyFont="1" applyFill="1" applyAlignment="1">
      <alignment vertical="center" wrapText="1"/>
      <protection/>
    </xf>
    <xf numFmtId="0" fontId="10" fillId="0" borderId="3" xfId="31" applyNumberFormat="1" applyFont="1" applyFill="1" applyBorder="1" applyAlignment="1">
      <alignment vertical="center" wrapText="1"/>
      <protection/>
    </xf>
    <xf numFmtId="0" fontId="9" fillId="0" borderId="3" xfId="31" applyNumberFormat="1" applyFont="1" applyFill="1" applyBorder="1" applyAlignment="1">
      <alignment horizontal="center" vertical="center" wrapText="1"/>
      <protection/>
    </xf>
    <xf numFmtId="0" fontId="9" fillId="0" borderId="3" xfId="31" applyNumberFormat="1" applyFont="1" applyFill="1" applyBorder="1" applyAlignment="1">
      <alignment horizontal="left" vertical="center" wrapText="1"/>
      <protection/>
    </xf>
    <xf numFmtId="0" fontId="9" fillId="0" borderId="3" xfId="32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4" fontId="9" fillId="0" borderId="0" xfId="31" applyNumberFormat="1" applyFont="1" applyFill="1" applyAlignment="1">
      <alignment vertical="center" wrapText="1"/>
      <protection/>
    </xf>
    <xf numFmtId="0" fontId="9" fillId="0" borderId="3" xfId="32" applyNumberFormat="1" applyFont="1" applyFill="1" applyBorder="1" applyAlignment="1">
      <alignment vertical="center" wrapText="1"/>
      <protection/>
    </xf>
    <xf numFmtId="0" fontId="9" fillId="0" borderId="3" xfId="32" applyNumberFormat="1" applyFont="1" applyFill="1" applyBorder="1" applyAlignment="1">
      <alignment horizontal="left" vertical="center" wrapText="1"/>
      <protection/>
    </xf>
    <xf numFmtId="0" fontId="10" fillId="0" borderId="3" xfId="32" applyNumberFormat="1" applyFont="1" applyFill="1" applyBorder="1" applyAlignment="1">
      <alignment vertical="center" wrapText="1"/>
      <protection/>
    </xf>
    <xf numFmtId="0" fontId="9" fillId="0" borderId="3" xfId="31" applyNumberFormat="1" applyFont="1" applyFill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9" fillId="0" borderId="3" xfId="31" applyNumberFormat="1" applyFont="1" applyFill="1" applyBorder="1" applyAlignment="1">
      <alignment horizontal="center" vertical="center" wrapText="1"/>
      <protection/>
    </xf>
    <xf numFmtId="0" fontId="9" fillId="0" borderId="3" xfId="31" applyNumberFormat="1" applyFont="1" applyFill="1" applyBorder="1" applyAlignment="1">
      <alignment horizontal="left" vertical="center" wrapText="1"/>
      <protection/>
    </xf>
    <xf numFmtId="0" fontId="9" fillId="0" borderId="3" xfId="32" applyNumberFormat="1" applyFont="1" applyFill="1" applyBorder="1" applyAlignment="1">
      <alignment horizontal="center" vertical="center" wrapText="1"/>
      <protection/>
    </xf>
    <xf numFmtId="49" fontId="9" fillId="0" borderId="3" xfId="31" applyNumberFormat="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9" fillId="0" borderId="3" xfId="31" applyNumberFormat="1" applyFont="1" applyFill="1" applyBorder="1" applyAlignment="1">
      <alignment horizontal="center" vertical="center" wrapText="1"/>
      <protection/>
    </xf>
    <xf numFmtId="0" fontId="9" fillId="0" borderId="3" xfId="31" applyNumberFormat="1" applyFont="1" applyFill="1" applyBorder="1" applyAlignment="1">
      <alignment horizontal="left" vertical="center" wrapText="1"/>
      <protection/>
    </xf>
    <xf numFmtId="0" fontId="9" fillId="0" borderId="3" xfId="31" applyNumberFormat="1" applyFont="1" applyFill="1" applyBorder="1" applyAlignment="1">
      <alignment horizontal="left" vertical="center" wrapText="1"/>
      <protection/>
    </xf>
    <xf numFmtId="0" fontId="9" fillId="0" borderId="3" xfId="31" applyNumberFormat="1" applyFont="1" applyFill="1" applyBorder="1" applyAlignment="1">
      <alignment horizontal="center" vertical="center" wrapText="1"/>
      <protection/>
    </xf>
    <xf numFmtId="0" fontId="9" fillId="0" borderId="3" xfId="31" applyNumberFormat="1" applyFont="1" applyFill="1" applyBorder="1" applyAlignment="1">
      <alignment horizontal="left" vertical="center" wrapText="1"/>
      <protection/>
    </xf>
    <xf numFmtId="0" fontId="9" fillId="0" borderId="3" xfId="32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NumberFormat="1" applyFont="1" applyFill="1" applyBorder="1" applyAlignment="1">
      <alignment horizontal="left" vertical="center" wrapText="1"/>
      <protection/>
    </xf>
    <xf numFmtId="165" fontId="10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vertical="center" wrapText="1"/>
      <protection/>
    </xf>
    <xf numFmtId="165" fontId="9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left" vertical="center" wrapText="1"/>
      <protection/>
    </xf>
    <xf numFmtId="49" fontId="9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left" vertical="center" wrapText="1"/>
      <protection/>
    </xf>
    <xf numFmtId="49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9" xfId="31" applyNumberFormat="1" applyFont="1" applyFill="1" applyBorder="1" applyAlignment="1">
      <alignment horizontal="center" vertical="center" wrapText="1"/>
      <protection/>
    </xf>
    <xf numFmtId="0" fontId="9" fillId="0" borderId="10" xfId="31" applyNumberFormat="1" applyFont="1" applyFill="1" applyBorder="1" applyAlignment="1">
      <alignment horizontal="center" vertical="center" wrapText="1"/>
      <protection/>
    </xf>
    <xf numFmtId="0" fontId="9" fillId="0" borderId="11" xfId="31" applyNumberFormat="1" applyFont="1" applyFill="1" applyBorder="1" applyAlignment="1">
      <alignment horizontal="center" vertical="center" wrapText="1"/>
      <protection/>
    </xf>
    <xf numFmtId="0" fontId="11" fillId="0" borderId="0" xfId="31" applyNumberFormat="1" applyFont="1" applyFill="1" applyAlignment="1">
      <alignment horizontal="right" vertical="center" wrapText="1"/>
      <protection/>
    </xf>
    <xf numFmtId="0" fontId="10" fillId="0" borderId="12" xfId="31" applyNumberFormat="1" applyFont="1" applyFill="1" applyBorder="1" applyAlignment="1">
      <alignment horizontal="center" vertical="center" wrapText="1"/>
      <protection/>
    </xf>
    <xf numFmtId="0" fontId="9" fillId="0" borderId="13" xfId="31" applyNumberFormat="1" applyFont="1" applyFill="1" applyBorder="1" applyAlignment="1">
      <alignment horizontal="center" vertical="center" wrapText="1"/>
      <protection/>
    </xf>
    <xf numFmtId="0" fontId="9" fillId="0" borderId="14" xfId="31" applyNumberFormat="1" applyFont="1" applyFill="1" applyBorder="1" applyAlignment="1">
      <alignment horizontal="center" vertical="center" wrapText="1"/>
      <protection/>
    </xf>
    <xf numFmtId="0" fontId="9" fillId="0" borderId="15" xfId="31" applyNumberFormat="1" applyFont="1" applyFill="1" applyBorder="1" applyAlignment="1">
      <alignment horizontal="center" vertical="center" wrapText="1"/>
      <protection/>
    </xf>
    <xf numFmtId="0" fontId="11" fillId="0" borderId="0" xfId="31" applyNumberFormat="1" applyFont="1" applyFill="1" applyAlignment="1">
      <alignment horizontal="right" vertical="top" wrapText="1"/>
      <protection/>
    </xf>
    <xf numFmtId="0" fontId="10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left" vertical="center" wrapText="1"/>
      <protection/>
    </xf>
    <xf numFmtId="0" fontId="10" fillId="0" borderId="0" xfId="31" applyNumberFormat="1" applyFont="1" applyFill="1" applyAlignment="1">
      <alignment horizontal="center" vertical="center" wrapText="1"/>
      <protection/>
    </xf>
    <xf numFmtId="0" fontId="11" fillId="0" borderId="0" xfId="32" applyNumberFormat="1" applyFont="1" applyFill="1" applyAlignment="1">
      <alignment horizontal="right" vertical="center" wrapText="1"/>
      <protection/>
    </xf>
    <xf numFmtId="0" fontId="10" fillId="0" borderId="0" xfId="32" applyNumberFormat="1" applyFont="1" applyFill="1" applyAlignment="1">
      <alignment horizontal="center" vertical="center" wrapText="1"/>
      <protection/>
    </xf>
    <xf numFmtId="0" fontId="9" fillId="0" borderId="3" xfId="32" applyNumberFormat="1" applyFont="1" applyFill="1" applyBorder="1" applyAlignment="1">
      <alignment horizontal="center" vertical="center" wrapText="1"/>
      <protection/>
    </xf>
    <xf numFmtId="0" fontId="9" fillId="0" borderId="3" xfId="31" applyNumberFormat="1" applyFont="1" applyFill="1" applyBorder="1" applyAlignment="1">
      <alignment horizontal="center" vertical="center" wrapText="1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A4" sqref="A4"/>
    </sheetView>
  </sheetViews>
  <sheetFormatPr defaultColWidth="9.125" defaultRowHeight="12.75"/>
  <cols>
    <col min="1" max="1" width="30.625" style="2" customWidth="1"/>
    <col min="2" max="2" width="51.00390625" style="2" customWidth="1"/>
    <col min="3" max="3" width="11.75390625" style="13" customWidth="1"/>
    <col min="4" max="5" width="11.75390625" style="2" customWidth="1"/>
    <col min="6" max="16384" width="9.125" style="2" customWidth="1"/>
  </cols>
  <sheetData>
    <row r="1" spans="1:5" ht="12.75">
      <c r="A1" s="81" t="s">
        <v>28</v>
      </c>
      <c r="B1" s="81"/>
      <c r="C1" s="81"/>
      <c r="D1" s="81"/>
      <c r="E1" s="81"/>
    </row>
    <row r="2" spans="1:5" ht="12.75">
      <c r="A2" s="81" t="s">
        <v>550</v>
      </c>
      <c r="B2" s="81"/>
      <c r="C2" s="81"/>
      <c r="D2" s="81"/>
      <c r="E2" s="81"/>
    </row>
    <row r="3" spans="1:5" ht="12.75">
      <c r="A3" s="81" t="s">
        <v>551</v>
      </c>
      <c r="B3" s="81"/>
      <c r="C3" s="81"/>
      <c r="D3" s="81"/>
      <c r="E3" s="81"/>
    </row>
    <row r="5" spans="1:5" ht="16.9" customHeight="1">
      <c r="A5" s="82" t="s">
        <v>29</v>
      </c>
      <c r="B5" s="82"/>
      <c r="C5" s="82"/>
      <c r="D5" s="82"/>
      <c r="E5" s="82"/>
    </row>
    <row r="6" spans="1:5" ht="16.9" customHeight="1">
      <c r="A6" s="82" t="s">
        <v>326</v>
      </c>
      <c r="B6" s="82"/>
      <c r="C6" s="82"/>
      <c r="D6" s="82"/>
      <c r="E6" s="82"/>
    </row>
    <row r="8" spans="1:5" ht="33.6" customHeight="1">
      <c r="A8" s="86" t="s">
        <v>323</v>
      </c>
      <c r="B8" s="89" t="s">
        <v>25</v>
      </c>
      <c r="C8" s="83" t="s">
        <v>317</v>
      </c>
      <c r="D8" s="84"/>
      <c r="E8" s="85"/>
    </row>
    <row r="9" spans="1:5" ht="33.6" customHeight="1">
      <c r="A9" s="87"/>
      <c r="B9" s="90"/>
      <c r="C9" s="92" t="s">
        <v>327</v>
      </c>
      <c r="D9" s="92" t="s">
        <v>337</v>
      </c>
      <c r="E9" s="92"/>
    </row>
    <row r="10" spans="1:5" ht="33.6" customHeight="1">
      <c r="A10" s="88"/>
      <c r="B10" s="91"/>
      <c r="C10" s="92"/>
      <c r="D10" s="26" t="s">
        <v>328</v>
      </c>
      <c r="E10" s="26" t="s">
        <v>329</v>
      </c>
    </row>
    <row r="11" spans="1:5" ht="12.75">
      <c r="A11" s="18" t="s">
        <v>7</v>
      </c>
      <c r="B11" s="19">
        <v>2</v>
      </c>
      <c r="C11" s="19">
        <v>3</v>
      </c>
      <c r="D11" s="16">
        <v>4</v>
      </c>
      <c r="E11" s="16">
        <v>5</v>
      </c>
    </row>
    <row r="12" spans="1:5" ht="49.5">
      <c r="A12" s="7" t="s">
        <v>330</v>
      </c>
      <c r="B12" s="8" t="s">
        <v>331</v>
      </c>
      <c r="C12" s="20">
        <f>C13</f>
        <v>-20000</v>
      </c>
      <c r="D12" s="20">
        <f aca="true" t="shared" si="0" ref="D12:E13">D13</f>
        <v>0</v>
      </c>
      <c r="E12" s="20">
        <f t="shared" si="0"/>
        <v>0</v>
      </c>
    </row>
    <row r="13" spans="1:5" ht="66">
      <c r="A13" s="9" t="s">
        <v>332</v>
      </c>
      <c r="B13" s="10" t="s">
        <v>333</v>
      </c>
      <c r="C13" s="21">
        <f>C14</f>
        <v>-20000</v>
      </c>
      <c r="D13" s="21">
        <f t="shared" si="0"/>
        <v>0</v>
      </c>
      <c r="E13" s="21">
        <f t="shared" si="0"/>
        <v>0</v>
      </c>
    </row>
    <row r="14" spans="1:5" ht="66">
      <c r="A14" s="9" t="s">
        <v>334</v>
      </c>
      <c r="B14" s="10" t="s">
        <v>335</v>
      </c>
      <c r="C14" s="24">
        <v>-20000</v>
      </c>
      <c r="D14" s="21">
        <v>0</v>
      </c>
      <c r="E14" s="21">
        <v>0</v>
      </c>
    </row>
    <row r="15" spans="1:5" ht="33">
      <c r="A15" s="7" t="s">
        <v>30</v>
      </c>
      <c r="B15" s="8" t="s">
        <v>114</v>
      </c>
      <c r="C15" s="20">
        <f>C16+C19</f>
        <v>15006.699999999953</v>
      </c>
      <c r="D15" s="20">
        <f aca="true" t="shared" si="1" ref="D15:E15">D16+D19</f>
        <v>0</v>
      </c>
      <c r="E15" s="20">
        <f t="shared" si="1"/>
        <v>0</v>
      </c>
    </row>
    <row r="16" spans="1:5" ht="12.75">
      <c r="A16" s="9" t="s">
        <v>31</v>
      </c>
      <c r="B16" s="10" t="s">
        <v>32</v>
      </c>
      <c r="C16" s="21">
        <f aca="true" t="shared" si="2" ref="C16:E17">C17</f>
        <v>-683108.9</v>
      </c>
      <c r="D16" s="21">
        <f t="shared" si="2"/>
        <v>-613040.4</v>
      </c>
      <c r="E16" s="21">
        <f t="shared" si="2"/>
        <v>-597899.9</v>
      </c>
    </row>
    <row r="17" spans="1:5" ht="33">
      <c r="A17" s="9" t="s">
        <v>33</v>
      </c>
      <c r="B17" s="10" t="s">
        <v>34</v>
      </c>
      <c r="C17" s="21">
        <f t="shared" si="2"/>
        <v>-683108.9</v>
      </c>
      <c r="D17" s="21">
        <f t="shared" si="2"/>
        <v>-613040.4</v>
      </c>
      <c r="E17" s="21">
        <f t="shared" si="2"/>
        <v>-597899.9</v>
      </c>
    </row>
    <row r="18" spans="1:5" ht="33">
      <c r="A18" s="9" t="s">
        <v>35</v>
      </c>
      <c r="B18" s="10" t="s">
        <v>36</v>
      </c>
      <c r="C18" s="21">
        <v>-683108.9</v>
      </c>
      <c r="D18" s="25">
        <v>-613040.4</v>
      </c>
      <c r="E18" s="25">
        <v>-597899.9</v>
      </c>
    </row>
    <row r="19" spans="1:5" ht="12.75">
      <c r="A19" s="9" t="s">
        <v>37</v>
      </c>
      <c r="B19" s="10" t="s">
        <v>38</v>
      </c>
      <c r="C19" s="21">
        <f aca="true" t="shared" si="3" ref="C19:E20">C20</f>
        <v>698115.6</v>
      </c>
      <c r="D19" s="21">
        <f t="shared" si="3"/>
        <v>613040.4</v>
      </c>
      <c r="E19" s="21">
        <f t="shared" si="3"/>
        <v>597899.9</v>
      </c>
    </row>
    <row r="20" spans="1:5" ht="33">
      <c r="A20" s="9" t="s">
        <v>39</v>
      </c>
      <c r="B20" s="10" t="s">
        <v>40</v>
      </c>
      <c r="C20" s="21">
        <f t="shared" si="3"/>
        <v>698115.6</v>
      </c>
      <c r="D20" s="21">
        <f t="shared" si="3"/>
        <v>613040.4</v>
      </c>
      <c r="E20" s="21">
        <f t="shared" si="3"/>
        <v>597899.9</v>
      </c>
    </row>
    <row r="21" spans="1:5" ht="33">
      <c r="A21" s="9" t="s">
        <v>41</v>
      </c>
      <c r="B21" s="10" t="s">
        <v>42</v>
      </c>
      <c r="C21" s="21">
        <f>678115.6+20000</f>
        <v>698115.6</v>
      </c>
      <c r="D21" s="55">
        <v>613040.4</v>
      </c>
      <c r="E21" s="55">
        <v>597899.9</v>
      </c>
    </row>
    <row r="22" spans="1:5" ht="12.75">
      <c r="A22" s="80" t="s">
        <v>43</v>
      </c>
      <c r="B22" s="80"/>
      <c r="C22" s="20">
        <f>C15+C12</f>
        <v>-4993.300000000047</v>
      </c>
      <c r="D22" s="20">
        <f aca="true" t="shared" si="4" ref="D22:E22">D15</f>
        <v>0</v>
      </c>
      <c r="E22" s="20">
        <f t="shared" si="4"/>
        <v>0</v>
      </c>
    </row>
    <row r="24" spans="1:2" ht="12.75">
      <c r="A24" s="11"/>
      <c r="B24" s="12"/>
    </row>
    <row r="25" ht="12.75">
      <c r="B25" s="1"/>
    </row>
  </sheetData>
  <mergeCells count="11">
    <mergeCell ref="A22:B22"/>
    <mergeCell ref="A1:E1"/>
    <mergeCell ref="A2:E2"/>
    <mergeCell ref="A3:E3"/>
    <mergeCell ref="A5:E5"/>
    <mergeCell ref="A6:E6"/>
    <mergeCell ref="C8:E8"/>
    <mergeCell ref="A8:A10"/>
    <mergeCell ref="B8:B10"/>
    <mergeCell ref="C9:C10"/>
    <mergeCell ref="D9:E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workbookViewId="0" topLeftCell="A1">
      <selection activeCell="B42" sqref="B42"/>
    </sheetView>
  </sheetViews>
  <sheetFormatPr defaultColWidth="8.875" defaultRowHeight="12.75"/>
  <cols>
    <col min="1" max="1" width="8.25390625" style="50" customWidth="1"/>
    <col min="2" max="2" width="64.75390625" style="50" customWidth="1"/>
    <col min="3" max="3" width="11.25390625" style="50" customWidth="1"/>
    <col min="4" max="4" width="12.00390625" style="50" customWidth="1"/>
    <col min="5" max="5" width="11.75390625" style="50" customWidth="1"/>
    <col min="6" max="16384" width="8.875" style="27" customWidth="1"/>
  </cols>
  <sheetData>
    <row r="1" spans="1:5" ht="53.45" customHeight="1">
      <c r="A1" s="96" t="s">
        <v>552</v>
      </c>
      <c r="B1" s="96"/>
      <c r="C1" s="96"/>
      <c r="D1" s="96"/>
      <c r="E1" s="96"/>
    </row>
    <row r="2" spans="1:5" ht="60.6" customHeight="1">
      <c r="A2" s="97" t="s">
        <v>336</v>
      </c>
      <c r="B2" s="97"/>
      <c r="C2" s="97"/>
      <c r="D2" s="97"/>
      <c r="E2" s="97"/>
    </row>
    <row r="3" spans="1:5" ht="12.75">
      <c r="A3" s="93" t="s">
        <v>62</v>
      </c>
      <c r="B3" s="93" t="s">
        <v>25</v>
      </c>
      <c r="C3" s="98" t="s">
        <v>317</v>
      </c>
      <c r="D3" s="99"/>
      <c r="E3" s="100"/>
    </row>
    <row r="4" spans="1:5" ht="12.75">
      <c r="A4" s="94"/>
      <c r="B4" s="94"/>
      <c r="C4" s="93" t="s">
        <v>327</v>
      </c>
      <c r="D4" s="98" t="s">
        <v>337</v>
      </c>
      <c r="E4" s="100"/>
    </row>
    <row r="5" spans="1:5" ht="12.75">
      <c r="A5" s="95"/>
      <c r="B5" s="95"/>
      <c r="C5" s="95"/>
      <c r="D5" s="45" t="s">
        <v>328</v>
      </c>
      <c r="E5" s="45" t="s">
        <v>329</v>
      </c>
    </row>
    <row r="6" spans="1:5" ht="12.75">
      <c r="A6" s="45" t="s">
        <v>7</v>
      </c>
      <c r="B6" s="45" t="s">
        <v>105</v>
      </c>
      <c r="C6" s="45" t="s">
        <v>106</v>
      </c>
      <c r="D6" s="45" t="s">
        <v>107</v>
      </c>
      <c r="E6" s="45" t="s">
        <v>108</v>
      </c>
    </row>
    <row r="7" spans="1:5" ht="12.75">
      <c r="A7" s="29" t="s">
        <v>94</v>
      </c>
      <c r="B7" s="49" t="s">
        <v>86</v>
      </c>
      <c r="C7" s="31">
        <f>C8+C15+C18+C22+C26+C32+C34+C38+C41+C43</f>
        <v>678115.6</v>
      </c>
      <c r="D7" s="31">
        <f aca="true" t="shared" si="0" ref="D7:E7">D8+D15+D18+D22+D26+D32+D34+D38+D41+D43</f>
        <v>613040.4</v>
      </c>
      <c r="E7" s="31">
        <f t="shared" si="0"/>
        <v>597899.9</v>
      </c>
    </row>
    <row r="8" spans="1:5" ht="12.75">
      <c r="A8" s="29" t="s">
        <v>82</v>
      </c>
      <c r="B8" s="3" t="s">
        <v>27</v>
      </c>
      <c r="C8" s="31">
        <f>C9+C10+C11+C12+C13+C14</f>
        <v>64309.9</v>
      </c>
      <c r="D8" s="31">
        <f aca="true" t="shared" si="1" ref="D8:E8">D9+D10+D11+D12+D13+D14</f>
        <v>61664.2</v>
      </c>
      <c r="E8" s="31">
        <f t="shared" si="1"/>
        <v>61699.4</v>
      </c>
    </row>
    <row r="9" spans="1:5" ht="34.5" customHeight="1">
      <c r="A9" s="45" t="s">
        <v>69</v>
      </c>
      <c r="B9" s="46" t="s">
        <v>87</v>
      </c>
      <c r="C9" s="32">
        <f>'№4'!E9</f>
        <v>1479</v>
      </c>
      <c r="D9" s="32">
        <f>'№4'!F9</f>
        <v>1479</v>
      </c>
      <c r="E9" s="32">
        <f>'№4'!G9</f>
        <v>1479</v>
      </c>
    </row>
    <row r="10" spans="1:5" ht="49.5">
      <c r="A10" s="45" t="s">
        <v>70</v>
      </c>
      <c r="B10" s="46" t="s">
        <v>45</v>
      </c>
      <c r="C10" s="32">
        <f>'№4'!E14</f>
        <v>4105.3</v>
      </c>
      <c r="D10" s="32">
        <f>'№4'!F14</f>
        <v>4105.3</v>
      </c>
      <c r="E10" s="32">
        <f>'№4'!G14</f>
        <v>4105.3</v>
      </c>
    </row>
    <row r="11" spans="1:5" ht="52.5" customHeight="1">
      <c r="A11" s="45" t="s">
        <v>71</v>
      </c>
      <c r="B11" s="46" t="s">
        <v>46</v>
      </c>
      <c r="C11" s="32">
        <f>'№4'!E24</f>
        <v>35825.1</v>
      </c>
      <c r="D11" s="32">
        <f>'№4'!F24</f>
        <v>35825.1</v>
      </c>
      <c r="E11" s="32">
        <f>'№4'!G24</f>
        <v>35825.1</v>
      </c>
    </row>
    <row r="12" spans="1:5" ht="49.5">
      <c r="A12" s="45" t="s">
        <v>72</v>
      </c>
      <c r="B12" s="46" t="s">
        <v>13</v>
      </c>
      <c r="C12" s="32">
        <f>'№4'!E36</f>
        <v>9521.5</v>
      </c>
      <c r="D12" s="32">
        <f>'№4'!F36</f>
        <v>9521.5</v>
      </c>
      <c r="E12" s="32">
        <f>'№4'!G36</f>
        <v>9521.5</v>
      </c>
    </row>
    <row r="13" spans="1:5" ht="12.75">
      <c r="A13" s="45" t="s">
        <v>73</v>
      </c>
      <c r="B13" s="46" t="s">
        <v>14</v>
      </c>
      <c r="C13" s="32">
        <f>'№4'!E43</f>
        <v>2000</v>
      </c>
      <c r="D13" s="32">
        <f>'№4'!F43</f>
        <v>500</v>
      </c>
      <c r="E13" s="32">
        <f>'№4'!G43</f>
        <v>500</v>
      </c>
    </row>
    <row r="14" spans="1:5" ht="12.75">
      <c r="A14" s="45" t="s">
        <v>88</v>
      </c>
      <c r="B14" s="46" t="s">
        <v>47</v>
      </c>
      <c r="C14" s="32">
        <f>'№4'!E48</f>
        <v>11379</v>
      </c>
      <c r="D14" s="32">
        <f>'№4'!F48</f>
        <v>10233.3</v>
      </c>
      <c r="E14" s="32">
        <f>'№4'!G48</f>
        <v>10268.5</v>
      </c>
    </row>
    <row r="15" spans="1:5" ht="33">
      <c r="A15" s="29" t="s">
        <v>83</v>
      </c>
      <c r="B15" s="3" t="s">
        <v>48</v>
      </c>
      <c r="C15" s="31">
        <f>C16+C17</f>
        <v>7918.3</v>
      </c>
      <c r="D15" s="31">
        <f aca="true" t="shared" si="2" ref="D15:E15">D16+D17</f>
        <v>7918</v>
      </c>
      <c r="E15" s="31">
        <f t="shared" si="2"/>
        <v>7917.7</v>
      </c>
    </row>
    <row r="16" spans="1:5" ht="12.75">
      <c r="A16" s="45" t="s">
        <v>103</v>
      </c>
      <c r="B16" s="46" t="s">
        <v>104</v>
      </c>
      <c r="C16" s="32">
        <f>'№4'!E97</f>
        <v>1383.3000000000002</v>
      </c>
      <c r="D16" s="32">
        <f>'№4'!F97</f>
        <v>1383.0000000000002</v>
      </c>
      <c r="E16" s="32">
        <f>'№4'!G97</f>
        <v>1382.7</v>
      </c>
    </row>
    <row r="17" spans="1:5" ht="33">
      <c r="A17" s="65" t="s">
        <v>74</v>
      </c>
      <c r="B17" s="46" t="s">
        <v>21</v>
      </c>
      <c r="C17" s="32">
        <f>'№4'!E105</f>
        <v>6535</v>
      </c>
      <c r="D17" s="32">
        <f>'№4'!F105</f>
        <v>6535</v>
      </c>
      <c r="E17" s="32">
        <f>'№4'!G105</f>
        <v>6535</v>
      </c>
    </row>
    <row r="18" spans="1:5" ht="12.75">
      <c r="A18" s="29" t="s">
        <v>84</v>
      </c>
      <c r="B18" s="3" t="s">
        <v>49</v>
      </c>
      <c r="C18" s="31">
        <f>C19+C20+C21</f>
        <v>61715.299999999996</v>
      </c>
      <c r="D18" s="31">
        <f aca="true" t="shared" si="3" ref="D18:E18">D19+D20+D21</f>
        <v>32267.7</v>
      </c>
      <c r="E18" s="31">
        <f t="shared" si="3"/>
        <v>22003</v>
      </c>
    </row>
    <row r="19" spans="1:5" ht="16.5" customHeight="1">
      <c r="A19" s="45" t="s">
        <v>177</v>
      </c>
      <c r="B19" s="46" t="s">
        <v>178</v>
      </c>
      <c r="C19" s="32">
        <f>'№4'!E112</f>
        <v>395.8</v>
      </c>
      <c r="D19" s="32">
        <f>'№4'!F112</f>
        <v>395.8</v>
      </c>
      <c r="E19" s="32">
        <f>'№4'!G112</f>
        <v>395.8</v>
      </c>
    </row>
    <row r="20" spans="1:5" ht="12.75">
      <c r="A20" s="45" t="s">
        <v>11</v>
      </c>
      <c r="B20" s="46" t="s">
        <v>338</v>
      </c>
      <c r="C20" s="32">
        <f>'№4'!E116</f>
        <v>59979.899999999994</v>
      </c>
      <c r="D20" s="32">
        <f>'№4'!F116</f>
        <v>31128.9</v>
      </c>
      <c r="E20" s="32">
        <f>'№4'!G116</f>
        <v>20859.3</v>
      </c>
    </row>
    <row r="21" spans="1:5" ht="12.75">
      <c r="A21" s="45" t="s">
        <v>75</v>
      </c>
      <c r="B21" s="46" t="s">
        <v>50</v>
      </c>
      <c r="C21" s="32">
        <f>'№4'!E132</f>
        <v>1339.6</v>
      </c>
      <c r="D21" s="32">
        <f>'№4'!F132</f>
        <v>743</v>
      </c>
      <c r="E21" s="32">
        <f>'№4'!G132</f>
        <v>747.9</v>
      </c>
    </row>
    <row r="22" spans="1:5" ht="12.75">
      <c r="A22" s="29" t="s">
        <v>85</v>
      </c>
      <c r="B22" s="3" t="s">
        <v>51</v>
      </c>
      <c r="C22" s="31">
        <f>C23+C24+C25</f>
        <v>44073.7</v>
      </c>
      <c r="D22" s="31">
        <f aca="true" t="shared" si="4" ref="D22:E22">D23+D24+D25</f>
        <v>15795.9</v>
      </c>
      <c r="E22" s="31">
        <f t="shared" si="4"/>
        <v>16088.4</v>
      </c>
    </row>
    <row r="23" spans="1:5" ht="12.75">
      <c r="A23" s="45" t="s">
        <v>9</v>
      </c>
      <c r="B23" s="46" t="s">
        <v>10</v>
      </c>
      <c r="C23" s="32">
        <f>'№4'!E151</f>
        <v>1524.6</v>
      </c>
      <c r="D23" s="32">
        <f>'№4'!F151</f>
        <v>1435.1</v>
      </c>
      <c r="E23" s="32">
        <f>'№4'!G151</f>
        <v>1435.1</v>
      </c>
    </row>
    <row r="24" spans="1:5" ht="12.75">
      <c r="A24" s="45" t="s">
        <v>76</v>
      </c>
      <c r="B24" s="46" t="s">
        <v>52</v>
      </c>
      <c r="C24" s="32">
        <f>'№4'!E156</f>
        <v>22296.1</v>
      </c>
      <c r="D24" s="32">
        <f>'№4'!F156</f>
        <v>0</v>
      </c>
      <c r="E24" s="32">
        <f>'№4'!G156</f>
        <v>0</v>
      </c>
    </row>
    <row r="25" spans="1:5" ht="12.75">
      <c r="A25" s="45" t="s">
        <v>77</v>
      </c>
      <c r="B25" s="46" t="s">
        <v>53</v>
      </c>
      <c r="C25" s="32">
        <f>'№4'!E165</f>
        <v>20253</v>
      </c>
      <c r="D25" s="32">
        <f>'№4'!F165</f>
        <v>14360.8</v>
      </c>
      <c r="E25" s="32">
        <f>'№4'!G165</f>
        <v>14653.3</v>
      </c>
    </row>
    <row r="26" spans="1:5" ht="12.75">
      <c r="A26" s="29" t="s">
        <v>63</v>
      </c>
      <c r="B26" s="30" t="s">
        <v>54</v>
      </c>
      <c r="C26" s="31">
        <f>C27+C28+C29+C30+C31</f>
        <v>443090.60000000003</v>
      </c>
      <c r="D26" s="31">
        <f aca="true" t="shared" si="5" ref="D26:E26">D27+D28+D29+D30+D31</f>
        <v>439604.1000000001</v>
      </c>
      <c r="E26" s="31">
        <f t="shared" si="5"/>
        <v>434249.9</v>
      </c>
    </row>
    <row r="27" spans="1:5" ht="12.75">
      <c r="A27" s="45" t="s">
        <v>78</v>
      </c>
      <c r="B27" s="46" t="s">
        <v>16</v>
      </c>
      <c r="C27" s="32">
        <f>'№4'!E183</f>
        <v>158512.30000000002</v>
      </c>
      <c r="D27" s="32">
        <f>'№4'!F183</f>
        <v>158555.50000000003</v>
      </c>
      <c r="E27" s="32">
        <f>'№4'!G183</f>
        <v>154510.1</v>
      </c>
    </row>
    <row r="28" spans="1:5" ht="12.75">
      <c r="A28" s="45" t="s">
        <v>79</v>
      </c>
      <c r="B28" s="46" t="s">
        <v>17</v>
      </c>
      <c r="C28" s="32">
        <f>'№4'!E194</f>
        <v>226870.4</v>
      </c>
      <c r="D28" s="32">
        <f>'№4'!F194</f>
        <v>224831.00000000003</v>
      </c>
      <c r="E28" s="32">
        <f>'№4'!G194</f>
        <v>224173.80000000002</v>
      </c>
    </row>
    <row r="29" spans="1:5" ht="12.75">
      <c r="A29" s="45" t="s">
        <v>340</v>
      </c>
      <c r="B29" s="46" t="s">
        <v>341</v>
      </c>
      <c r="C29" s="32">
        <f>'№4'!E211</f>
        <v>37132.5</v>
      </c>
      <c r="D29" s="32">
        <f>'№4'!F211</f>
        <v>36780.2</v>
      </c>
      <c r="E29" s="32">
        <f>'№4'!G211</f>
        <v>36284.2</v>
      </c>
    </row>
    <row r="30" spans="1:5" ht="12.75">
      <c r="A30" s="45" t="s">
        <v>64</v>
      </c>
      <c r="B30" s="54" t="s">
        <v>530</v>
      </c>
      <c r="C30" s="32">
        <f>'№4'!E230</f>
        <v>6647.200000000001</v>
      </c>
      <c r="D30" s="32">
        <f>'№4'!F230</f>
        <v>5509.2</v>
      </c>
      <c r="E30" s="32">
        <f>'№4'!G230</f>
        <v>5353.599999999999</v>
      </c>
    </row>
    <row r="31" spans="1:5" ht="12.75">
      <c r="A31" s="45" t="s">
        <v>80</v>
      </c>
      <c r="B31" s="46" t="s">
        <v>18</v>
      </c>
      <c r="C31" s="32">
        <f>'№4'!E255</f>
        <v>13928.199999999999</v>
      </c>
      <c r="D31" s="32">
        <f>'№4'!F255</f>
        <v>13928.199999999999</v>
      </c>
      <c r="E31" s="32">
        <f>'№4'!G255</f>
        <v>13928.199999999999</v>
      </c>
    </row>
    <row r="32" spans="1:5" ht="12.75">
      <c r="A32" s="29" t="s">
        <v>67</v>
      </c>
      <c r="B32" s="3" t="s">
        <v>112</v>
      </c>
      <c r="C32" s="31">
        <f>C33</f>
        <v>22461.199999999997</v>
      </c>
      <c r="D32" s="31">
        <f aca="true" t="shared" si="6" ref="D32:E32">D33</f>
        <v>22473.2</v>
      </c>
      <c r="E32" s="31">
        <f t="shared" si="6"/>
        <v>22485.3</v>
      </c>
    </row>
    <row r="33" spans="1:5" ht="12.75">
      <c r="A33" s="45" t="s">
        <v>68</v>
      </c>
      <c r="B33" s="46" t="s">
        <v>19</v>
      </c>
      <c r="C33" s="32">
        <f>'№4'!E268</f>
        <v>22461.199999999997</v>
      </c>
      <c r="D33" s="32">
        <f>'№4'!F268</f>
        <v>22473.2</v>
      </c>
      <c r="E33" s="32">
        <f>'№4'!G268</f>
        <v>22485.3</v>
      </c>
    </row>
    <row r="34" spans="1:5" ht="12.75">
      <c r="A34" s="29" t="s">
        <v>65</v>
      </c>
      <c r="B34" s="3" t="s">
        <v>57</v>
      </c>
      <c r="C34" s="31">
        <f>C35+C36+C37</f>
        <v>17701.1</v>
      </c>
      <c r="D34" s="31">
        <f aca="true" t="shared" si="7" ref="D34:E34">D35+D36+D37</f>
        <v>17750.2</v>
      </c>
      <c r="E34" s="31">
        <f t="shared" si="7"/>
        <v>17800.300000000003</v>
      </c>
    </row>
    <row r="35" spans="1:5" ht="12.75">
      <c r="A35" s="45" t="s">
        <v>81</v>
      </c>
      <c r="B35" s="46" t="s">
        <v>58</v>
      </c>
      <c r="C35" s="32">
        <f>'№4'!E284</f>
        <v>1773.5</v>
      </c>
      <c r="D35" s="32">
        <f>'№4'!F284</f>
        <v>1773.5</v>
      </c>
      <c r="E35" s="32">
        <f>'№4'!G284</f>
        <v>1773.5</v>
      </c>
    </row>
    <row r="36" spans="1:5" ht="12.75">
      <c r="A36" s="45" t="s">
        <v>66</v>
      </c>
      <c r="B36" s="46" t="s">
        <v>60</v>
      </c>
      <c r="C36" s="32">
        <f>'№4'!E289</f>
        <v>2575.9</v>
      </c>
      <c r="D36" s="32">
        <f>'№4'!F289</f>
        <v>2625</v>
      </c>
      <c r="E36" s="32">
        <f>'№4'!G289</f>
        <v>2675.1</v>
      </c>
    </row>
    <row r="37" spans="1:5" ht="12.75">
      <c r="A37" s="45" t="s">
        <v>127</v>
      </c>
      <c r="B37" s="46" t="s">
        <v>128</v>
      </c>
      <c r="C37" s="32">
        <f>'№4'!E303</f>
        <v>13351.7</v>
      </c>
      <c r="D37" s="32">
        <f>'№4'!F303</f>
        <v>13351.7</v>
      </c>
      <c r="E37" s="32">
        <f>'№4'!G303</f>
        <v>13351.7</v>
      </c>
    </row>
    <row r="38" spans="1:5" ht="12.75">
      <c r="A38" s="29" t="s">
        <v>89</v>
      </c>
      <c r="B38" s="3" t="s">
        <v>56</v>
      </c>
      <c r="C38" s="31">
        <f>C39+C40</f>
        <v>14076.9</v>
      </c>
      <c r="D38" s="31">
        <f aca="true" t="shared" si="8" ref="D38:E38">D39+D40</f>
        <v>13457.1</v>
      </c>
      <c r="E38" s="31">
        <f t="shared" si="8"/>
        <v>13503.7</v>
      </c>
    </row>
    <row r="39" spans="1:5" ht="12.75">
      <c r="A39" s="45" t="s">
        <v>142</v>
      </c>
      <c r="B39" s="46" t="s">
        <v>90</v>
      </c>
      <c r="C39" s="32">
        <f>'№4'!E314</f>
        <v>11787.4</v>
      </c>
      <c r="D39" s="32">
        <f>'№4'!F314</f>
        <v>11167.6</v>
      </c>
      <c r="E39" s="32">
        <f>'№4'!G314</f>
        <v>11214.2</v>
      </c>
    </row>
    <row r="40" spans="1:5" ht="18.75" customHeight="1">
      <c r="A40" s="45" t="s">
        <v>146</v>
      </c>
      <c r="B40" s="46" t="s">
        <v>0</v>
      </c>
      <c r="C40" s="32">
        <f>'№4'!E329</f>
        <v>2289.5</v>
      </c>
      <c r="D40" s="32">
        <f>'№4'!F329</f>
        <v>2289.5</v>
      </c>
      <c r="E40" s="32">
        <f>'№4'!G329</f>
        <v>2289.5</v>
      </c>
    </row>
    <row r="41" spans="1:5" ht="12.75">
      <c r="A41" s="29" t="s">
        <v>343</v>
      </c>
      <c r="B41" s="3" t="s">
        <v>91</v>
      </c>
      <c r="C41" s="31">
        <f>C42</f>
        <v>2068.6</v>
      </c>
      <c r="D41" s="31">
        <f aca="true" t="shared" si="9" ref="D41:E41">D42</f>
        <v>2110</v>
      </c>
      <c r="E41" s="31">
        <f t="shared" si="9"/>
        <v>2152.2</v>
      </c>
    </row>
    <row r="42" spans="1:5" ht="18.75" customHeight="1">
      <c r="A42" s="45" t="s">
        <v>92</v>
      </c>
      <c r="B42" s="46" t="s">
        <v>93</v>
      </c>
      <c r="C42" s="32">
        <f>'№4'!E337</f>
        <v>2068.6</v>
      </c>
      <c r="D42" s="32">
        <f>'№4'!F337</f>
        <v>2110</v>
      </c>
      <c r="E42" s="32">
        <f>'№4'!G337</f>
        <v>2152.2</v>
      </c>
    </row>
    <row r="43" spans="1:5" ht="31.5" customHeight="1">
      <c r="A43" s="29" t="s">
        <v>344</v>
      </c>
      <c r="B43" s="3" t="s">
        <v>529</v>
      </c>
      <c r="C43" s="31">
        <f>C44</f>
        <v>700</v>
      </c>
      <c r="D43" s="31">
        <f aca="true" t="shared" si="10" ref="D43:E43">D44</f>
        <v>0</v>
      </c>
      <c r="E43" s="31">
        <f t="shared" si="10"/>
        <v>0</v>
      </c>
    </row>
    <row r="44" spans="1:5" ht="33.75" customHeight="1">
      <c r="A44" s="45" t="s">
        <v>345</v>
      </c>
      <c r="B44" s="46" t="s">
        <v>346</v>
      </c>
      <c r="C44" s="32">
        <f>'№4'!E347</f>
        <v>700</v>
      </c>
      <c r="D44" s="32">
        <f>'№4'!F347</f>
        <v>0</v>
      </c>
      <c r="E44" s="32">
        <f>'№4'!G347</f>
        <v>0</v>
      </c>
    </row>
  </sheetData>
  <mergeCells count="7">
    <mergeCell ref="B3:B5"/>
    <mergeCell ref="C4:C5"/>
    <mergeCell ref="A1:E1"/>
    <mergeCell ref="A2:E2"/>
    <mergeCell ref="A3:A5"/>
    <mergeCell ref="C3:E3"/>
    <mergeCell ref="D4:E4"/>
  </mergeCells>
  <printOptions/>
  <pageMargins left="0.5905511811023623" right="0.1968503937007874" top="0.1968503937007874" bottom="0.1968503937007874" header="0.31496062992125984" footer="0.3149606299212598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4"/>
  <sheetViews>
    <sheetView workbookViewId="0" topLeftCell="A1">
      <selection activeCell="E12" sqref="E12"/>
    </sheetView>
  </sheetViews>
  <sheetFormatPr defaultColWidth="8.875" defaultRowHeight="12.75"/>
  <cols>
    <col min="1" max="1" width="6.25390625" style="27" customWidth="1"/>
    <col min="2" max="2" width="7.00390625" style="27" customWidth="1"/>
    <col min="3" max="3" width="14.75390625" style="27" customWidth="1"/>
    <col min="4" max="4" width="5.75390625" style="27" customWidth="1"/>
    <col min="5" max="5" width="57.00390625" style="35" customWidth="1"/>
    <col min="6" max="6" width="11.625" style="27" customWidth="1"/>
    <col min="7" max="7" width="12.25390625" style="27" customWidth="1"/>
    <col min="8" max="8" width="13.125" style="27" customWidth="1"/>
    <col min="9" max="16384" width="8.875" style="27" customWidth="1"/>
  </cols>
  <sheetData>
    <row r="1" spans="1:8" ht="49.15" customHeight="1">
      <c r="A1" s="34" t="s">
        <v>94</v>
      </c>
      <c r="B1" s="101" t="s">
        <v>553</v>
      </c>
      <c r="C1" s="101"/>
      <c r="D1" s="101"/>
      <c r="E1" s="101"/>
      <c r="F1" s="101"/>
      <c r="G1" s="101"/>
      <c r="H1" s="101"/>
    </row>
    <row r="2" spans="1:8" ht="39" customHeight="1">
      <c r="A2" s="102" t="s">
        <v>347</v>
      </c>
      <c r="B2" s="102"/>
      <c r="C2" s="102"/>
      <c r="D2" s="102"/>
      <c r="E2" s="102"/>
      <c r="F2" s="102"/>
      <c r="G2" s="102"/>
      <c r="H2" s="102"/>
    </row>
    <row r="3" spans="1:8" ht="12.75">
      <c r="A3" s="103" t="s">
        <v>22</v>
      </c>
      <c r="B3" s="103" t="s">
        <v>62</v>
      </c>
      <c r="C3" s="103" t="s">
        <v>23</v>
      </c>
      <c r="D3" s="103" t="s">
        <v>24</v>
      </c>
      <c r="E3" s="104" t="s">
        <v>25</v>
      </c>
      <c r="F3" s="103" t="s">
        <v>317</v>
      </c>
      <c r="G3" s="103"/>
      <c r="H3" s="103"/>
    </row>
    <row r="4" spans="1:8" ht="12.75">
      <c r="A4" s="103" t="s">
        <v>94</v>
      </c>
      <c r="B4" s="103" t="s">
        <v>94</v>
      </c>
      <c r="C4" s="103" t="s">
        <v>94</v>
      </c>
      <c r="D4" s="103" t="s">
        <v>94</v>
      </c>
      <c r="E4" s="104" t="s">
        <v>94</v>
      </c>
      <c r="F4" s="103" t="s">
        <v>327</v>
      </c>
      <c r="G4" s="103" t="s">
        <v>337</v>
      </c>
      <c r="H4" s="103"/>
    </row>
    <row r="5" spans="1:8" ht="12.75">
      <c r="A5" s="103" t="s">
        <v>94</v>
      </c>
      <c r="B5" s="103" t="s">
        <v>94</v>
      </c>
      <c r="C5" s="103" t="s">
        <v>94</v>
      </c>
      <c r="D5" s="103" t="s">
        <v>94</v>
      </c>
      <c r="E5" s="104" t="s">
        <v>94</v>
      </c>
      <c r="F5" s="103" t="s">
        <v>94</v>
      </c>
      <c r="G5" s="71" t="s">
        <v>328</v>
      </c>
      <c r="H5" s="71" t="s">
        <v>329</v>
      </c>
    </row>
    <row r="6" spans="1:8" ht="12.75">
      <c r="A6" s="71" t="s">
        <v>7</v>
      </c>
      <c r="B6" s="71" t="s">
        <v>105</v>
      </c>
      <c r="C6" s="71" t="s">
        <v>106</v>
      </c>
      <c r="D6" s="71" t="s">
        <v>107</v>
      </c>
      <c r="E6" s="71" t="s">
        <v>108</v>
      </c>
      <c r="F6" s="71" t="s">
        <v>109</v>
      </c>
      <c r="G6" s="71" t="s">
        <v>348</v>
      </c>
      <c r="H6" s="71" t="s">
        <v>349</v>
      </c>
    </row>
    <row r="7" spans="1:8" ht="12.75">
      <c r="A7" s="72" t="s">
        <v>94</v>
      </c>
      <c r="B7" s="72" t="s">
        <v>94</v>
      </c>
      <c r="C7" s="72" t="s">
        <v>94</v>
      </c>
      <c r="D7" s="72" t="s">
        <v>94</v>
      </c>
      <c r="E7" s="73" t="s">
        <v>1</v>
      </c>
      <c r="F7" s="74">
        <f>F8+F217+F253+F289+F301+F369</f>
        <v>678115.6000000001</v>
      </c>
      <c r="G7" s="74">
        <f>G8+G217+G253+G289+G301+G369</f>
        <v>613040.4</v>
      </c>
      <c r="H7" s="74">
        <f>H8+H217+H253+H289+H301+H369</f>
        <v>597899.9</v>
      </c>
    </row>
    <row r="8" spans="1:8" ht="33">
      <c r="A8" s="72" t="s">
        <v>26</v>
      </c>
      <c r="B8" s="75" t="s">
        <v>94</v>
      </c>
      <c r="C8" s="75" t="s">
        <v>94</v>
      </c>
      <c r="D8" s="75" t="s">
        <v>94</v>
      </c>
      <c r="E8" s="73" t="s">
        <v>113</v>
      </c>
      <c r="F8" s="74">
        <f>F9+F64+F80+F124+F154+F167+F186+F206</f>
        <v>193570.6</v>
      </c>
      <c r="G8" s="74">
        <f>G9+G64+G80+G124+G154+G167+G186+G206</f>
        <v>134873</v>
      </c>
      <c r="H8" s="74">
        <f>H9+H64+H80+H124+H154+H167+H186+H206</f>
        <v>124979.40000000001</v>
      </c>
    </row>
    <row r="9" spans="1:8" ht="20.25" customHeight="1">
      <c r="A9" s="71" t="s">
        <v>26</v>
      </c>
      <c r="B9" s="71" t="s">
        <v>82</v>
      </c>
      <c r="C9" s="71" t="s">
        <v>94</v>
      </c>
      <c r="D9" s="71" t="s">
        <v>94</v>
      </c>
      <c r="E9" s="14" t="s">
        <v>27</v>
      </c>
      <c r="F9" s="76">
        <f>F10+F16+F29</f>
        <v>38929.299999999996</v>
      </c>
      <c r="G9" s="76">
        <f aca="true" t="shared" si="0" ref="G9:H9">G10+G16+G29</f>
        <v>38271.299999999996</v>
      </c>
      <c r="H9" s="76">
        <f t="shared" si="0"/>
        <v>38283.299999999996</v>
      </c>
    </row>
    <row r="10" spans="1:8" ht="49.5">
      <c r="A10" s="71" t="s">
        <v>26</v>
      </c>
      <c r="B10" s="71" t="s">
        <v>69</v>
      </c>
      <c r="C10" s="71" t="s">
        <v>94</v>
      </c>
      <c r="D10" s="71" t="s">
        <v>94</v>
      </c>
      <c r="E10" s="5" t="s">
        <v>87</v>
      </c>
      <c r="F10" s="76">
        <f>F11</f>
        <v>1479</v>
      </c>
      <c r="G10" s="76">
        <f aca="true" t="shared" si="1" ref="G10:H14">G11</f>
        <v>1479</v>
      </c>
      <c r="H10" s="76">
        <f t="shared" si="1"/>
        <v>1479</v>
      </c>
    </row>
    <row r="11" spans="1:8" ht="66">
      <c r="A11" s="71" t="s">
        <v>26</v>
      </c>
      <c r="B11" s="71" t="s">
        <v>69</v>
      </c>
      <c r="C11" s="71" t="s">
        <v>206</v>
      </c>
      <c r="D11" s="71" t="s">
        <v>94</v>
      </c>
      <c r="E11" s="79" t="s">
        <v>559</v>
      </c>
      <c r="F11" s="76">
        <f>F12</f>
        <v>1479</v>
      </c>
      <c r="G11" s="76">
        <f t="shared" si="1"/>
        <v>1479</v>
      </c>
      <c r="H11" s="76">
        <f t="shared" si="1"/>
        <v>1479</v>
      </c>
    </row>
    <row r="12" spans="1:8" ht="17.25" customHeight="1">
      <c r="A12" s="71" t="s">
        <v>26</v>
      </c>
      <c r="B12" s="71" t="s">
        <v>69</v>
      </c>
      <c r="C12" s="71" t="s">
        <v>207</v>
      </c>
      <c r="D12" s="71" t="s">
        <v>94</v>
      </c>
      <c r="E12" s="77" t="s">
        <v>2</v>
      </c>
      <c r="F12" s="76">
        <f>F13</f>
        <v>1479</v>
      </c>
      <c r="G12" s="76">
        <f t="shared" si="1"/>
        <v>1479</v>
      </c>
      <c r="H12" s="76">
        <f t="shared" si="1"/>
        <v>1479</v>
      </c>
    </row>
    <row r="13" spans="1:8" ht="33">
      <c r="A13" s="71" t="s">
        <v>26</v>
      </c>
      <c r="B13" s="71" t="s">
        <v>69</v>
      </c>
      <c r="C13" s="71" t="s">
        <v>351</v>
      </c>
      <c r="D13" s="75" t="s">
        <v>94</v>
      </c>
      <c r="E13" s="77" t="s">
        <v>352</v>
      </c>
      <c r="F13" s="76">
        <f>F14</f>
        <v>1479</v>
      </c>
      <c r="G13" s="76">
        <f t="shared" si="1"/>
        <v>1479</v>
      </c>
      <c r="H13" s="76">
        <f t="shared" si="1"/>
        <v>1479</v>
      </c>
    </row>
    <row r="14" spans="1:8" ht="17.25" customHeight="1">
      <c r="A14" s="71" t="s">
        <v>26</v>
      </c>
      <c r="B14" s="71" t="s">
        <v>69</v>
      </c>
      <c r="C14" s="71" t="s">
        <v>208</v>
      </c>
      <c r="D14" s="71" t="s">
        <v>94</v>
      </c>
      <c r="E14" s="77" t="s">
        <v>44</v>
      </c>
      <c r="F14" s="76">
        <f>F15</f>
        <v>1479</v>
      </c>
      <c r="G14" s="76">
        <f t="shared" si="1"/>
        <v>1479</v>
      </c>
      <c r="H14" s="76">
        <f t="shared" si="1"/>
        <v>1479</v>
      </c>
    </row>
    <row r="15" spans="1:8" ht="82.5">
      <c r="A15" s="71" t="s">
        <v>26</v>
      </c>
      <c r="B15" s="71" t="s">
        <v>69</v>
      </c>
      <c r="C15" s="71" t="s">
        <v>208</v>
      </c>
      <c r="D15" s="71" t="s">
        <v>96</v>
      </c>
      <c r="E15" s="77" t="s">
        <v>3</v>
      </c>
      <c r="F15" s="76">
        <v>1479</v>
      </c>
      <c r="G15" s="76">
        <v>1479</v>
      </c>
      <c r="H15" s="76">
        <v>1479</v>
      </c>
    </row>
    <row r="16" spans="1:8" ht="66">
      <c r="A16" s="71" t="s">
        <v>26</v>
      </c>
      <c r="B16" s="71" t="s">
        <v>71</v>
      </c>
      <c r="C16" s="71" t="s">
        <v>94</v>
      </c>
      <c r="D16" s="71" t="s">
        <v>94</v>
      </c>
      <c r="E16" s="77" t="s">
        <v>46</v>
      </c>
      <c r="F16" s="76">
        <f>F17</f>
        <v>35825.1</v>
      </c>
      <c r="G16" s="76">
        <f aca="true" t="shared" si="2" ref="G16:H16">G17</f>
        <v>35825.1</v>
      </c>
      <c r="H16" s="76">
        <f t="shared" si="2"/>
        <v>35825.1</v>
      </c>
    </row>
    <row r="17" spans="1:8" ht="66">
      <c r="A17" s="71" t="s">
        <v>26</v>
      </c>
      <c r="B17" s="71" t="s">
        <v>71</v>
      </c>
      <c r="C17" s="71" t="s">
        <v>206</v>
      </c>
      <c r="D17" s="71" t="s">
        <v>94</v>
      </c>
      <c r="E17" s="77" t="s">
        <v>350</v>
      </c>
      <c r="F17" s="76">
        <f>F18</f>
        <v>35825.1</v>
      </c>
      <c r="G17" s="76">
        <f aca="true" t="shared" si="3" ref="G17:H18">G18</f>
        <v>35825.1</v>
      </c>
      <c r="H17" s="76">
        <f t="shared" si="3"/>
        <v>35825.1</v>
      </c>
    </row>
    <row r="18" spans="1:8" ht="18" customHeight="1">
      <c r="A18" s="71" t="s">
        <v>26</v>
      </c>
      <c r="B18" s="71" t="s">
        <v>71</v>
      </c>
      <c r="C18" s="71" t="s">
        <v>207</v>
      </c>
      <c r="D18" s="71" t="s">
        <v>94</v>
      </c>
      <c r="E18" s="77" t="s">
        <v>2</v>
      </c>
      <c r="F18" s="76">
        <f>F19</f>
        <v>35825.1</v>
      </c>
      <c r="G18" s="76">
        <f t="shared" si="3"/>
        <v>35825.1</v>
      </c>
      <c r="H18" s="76">
        <f t="shared" si="3"/>
        <v>35825.1</v>
      </c>
    </row>
    <row r="19" spans="1:8" ht="33">
      <c r="A19" s="71" t="s">
        <v>26</v>
      </c>
      <c r="B19" s="71" t="s">
        <v>71</v>
      </c>
      <c r="C19" s="71" t="s">
        <v>351</v>
      </c>
      <c r="D19" s="75" t="s">
        <v>94</v>
      </c>
      <c r="E19" s="77" t="s">
        <v>352</v>
      </c>
      <c r="F19" s="76">
        <f>F20+F23+F27</f>
        <v>35825.1</v>
      </c>
      <c r="G19" s="76">
        <f aca="true" t="shared" si="4" ref="G19:H19">G20+G23+G27</f>
        <v>35825.1</v>
      </c>
      <c r="H19" s="76">
        <f t="shared" si="4"/>
        <v>35825.1</v>
      </c>
    </row>
    <row r="20" spans="1:8" ht="66">
      <c r="A20" s="71" t="s">
        <v>26</v>
      </c>
      <c r="B20" s="71" t="s">
        <v>71</v>
      </c>
      <c r="C20" s="71" t="s">
        <v>211</v>
      </c>
      <c r="D20" s="71" t="s">
        <v>94</v>
      </c>
      <c r="E20" s="77" t="s">
        <v>324</v>
      </c>
      <c r="F20" s="76">
        <f>F21+F22</f>
        <v>650</v>
      </c>
      <c r="G20" s="76">
        <f aca="true" t="shared" si="5" ref="G20:H20">G21+G22</f>
        <v>650</v>
      </c>
      <c r="H20" s="76">
        <f t="shared" si="5"/>
        <v>650</v>
      </c>
    </row>
    <row r="21" spans="1:8" ht="82.5">
      <c r="A21" s="71" t="s">
        <v>26</v>
      </c>
      <c r="B21" s="71" t="s">
        <v>71</v>
      </c>
      <c r="C21" s="71" t="s">
        <v>211</v>
      </c>
      <c r="D21" s="71" t="s">
        <v>96</v>
      </c>
      <c r="E21" s="77" t="s">
        <v>3</v>
      </c>
      <c r="F21" s="76">
        <v>592.3</v>
      </c>
      <c r="G21" s="76">
        <v>592.3</v>
      </c>
      <c r="H21" s="76">
        <v>592.3</v>
      </c>
    </row>
    <row r="22" spans="1:8" ht="33">
      <c r="A22" s="71" t="s">
        <v>26</v>
      </c>
      <c r="B22" s="71" t="s">
        <v>71</v>
      </c>
      <c r="C22" s="71" t="s">
        <v>211</v>
      </c>
      <c r="D22" s="71" t="s">
        <v>97</v>
      </c>
      <c r="E22" s="77" t="s">
        <v>353</v>
      </c>
      <c r="F22" s="76">
        <v>57.7</v>
      </c>
      <c r="G22" s="76">
        <v>57.7</v>
      </c>
      <c r="H22" s="76">
        <v>57.7</v>
      </c>
    </row>
    <row r="23" spans="1:8" ht="82.5">
      <c r="A23" s="71" t="s">
        <v>26</v>
      </c>
      <c r="B23" s="71" t="s">
        <v>71</v>
      </c>
      <c r="C23" s="71" t="s">
        <v>209</v>
      </c>
      <c r="D23" s="71" t="s">
        <v>94</v>
      </c>
      <c r="E23" s="77" t="s">
        <v>354</v>
      </c>
      <c r="F23" s="76">
        <f>F24+F25+F26</f>
        <v>35104</v>
      </c>
      <c r="G23" s="76">
        <f aca="true" t="shared" si="6" ref="G23:H23">G24+G25+G26</f>
        <v>35104</v>
      </c>
      <c r="H23" s="76">
        <f t="shared" si="6"/>
        <v>35104</v>
      </c>
    </row>
    <row r="24" spans="1:8" ht="82.5">
      <c r="A24" s="71" t="s">
        <v>26</v>
      </c>
      <c r="B24" s="71" t="s">
        <v>71</v>
      </c>
      <c r="C24" s="71" t="s">
        <v>209</v>
      </c>
      <c r="D24" s="71" t="s">
        <v>96</v>
      </c>
      <c r="E24" s="77" t="s">
        <v>3</v>
      </c>
      <c r="F24" s="76">
        <v>30511.6</v>
      </c>
      <c r="G24" s="76">
        <v>30511.6</v>
      </c>
      <c r="H24" s="76">
        <v>30511.6</v>
      </c>
    </row>
    <row r="25" spans="1:8" ht="33">
      <c r="A25" s="71" t="s">
        <v>26</v>
      </c>
      <c r="B25" s="71" t="s">
        <v>71</v>
      </c>
      <c r="C25" s="71" t="s">
        <v>209</v>
      </c>
      <c r="D25" s="71" t="s">
        <v>97</v>
      </c>
      <c r="E25" s="77" t="s">
        <v>353</v>
      </c>
      <c r="F25" s="76">
        <v>4485.1</v>
      </c>
      <c r="G25" s="76">
        <v>4485.1</v>
      </c>
      <c r="H25" s="76">
        <v>4485.1</v>
      </c>
    </row>
    <row r="26" spans="1:8" ht="21" customHeight="1">
      <c r="A26" s="71" t="s">
        <v>26</v>
      </c>
      <c r="B26" s="71" t="s">
        <v>71</v>
      </c>
      <c r="C26" s="71" t="s">
        <v>209</v>
      </c>
      <c r="D26" s="71" t="s">
        <v>98</v>
      </c>
      <c r="E26" s="77" t="s">
        <v>99</v>
      </c>
      <c r="F26" s="76">
        <v>107.3</v>
      </c>
      <c r="G26" s="76">
        <v>107.3</v>
      </c>
      <c r="H26" s="76">
        <v>107.3</v>
      </c>
    </row>
    <row r="27" spans="1:8" ht="66">
      <c r="A27" s="71" t="s">
        <v>26</v>
      </c>
      <c r="B27" s="71" t="s">
        <v>71</v>
      </c>
      <c r="C27" s="71" t="s">
        <v>210</v>
      </c>
      <c r="D27" s="71" t="s">
        <v>94</v>
      </c>
      <c r="E27" s="77" t="s">
        <v>355</v>
      </c>
      <c r="F27" s="76">
        <f>F28</f>
        <v>71.1</v>
      </c>
      <c r="G27" s="76">
        <f aca="true" t="shared" si="7" ref="G27:H27">G28</f>
        <v>71.1</v>
      </c>
      <c r="H27" s="76">
        <f t="shared" si="7"/>
        <v>71.1</v>
      </c>
    </row>
    <row r="28" spans="1:8" ht="82.5">
      <c r="A28" s="71" t="s">
        <v>26</v>
      </c>
      <c r="B28" s="71" t="s">
        <v>71</v>
      </c>
      <c r="C28" s="71" t="s">
        <v>210</v>
      </c>
      <c r="D28" s="71" t="s">
        <v>96</v>
      </c>
      <c r="E28" s="77" t="s">
        <v>3</v>
      </c>
      <c r="F28" s="76">
        <v>71.1</v>
      </c>
      <c r="G28" s="76">
        <v>71.1</v>
      </c>
      <c r="H28" s="76">
        <v>71.1</v>
      </c>
    </row>
    <row r="29" spans="1:8" ht="19.5" customHeight="1">
      <c r="A29" s="71" t="s">
        <v>26</v>
      </c>
      <c r="B29" s="71" t="s">
        <v>88</v>
      </c>
      <c r="C29" s="71" t="s">
        <v>94</v>
      </c>
      <c r="D29" s="71" t="s">
        <v>94</v>
      </c>
      <c r="E29" s="77" t="s">
        <v>47</v>
      </c>
      <c r="F29" s="76">
        <f>F30+F60</f>
        <v>1625.1999999999998</v>
      </c>
      <c r="G29" s="76">
        <f aca="true" t="shared" si="8" ref="G29:H29">G30+G60</f>
        <v>967.2</v>
      </c>
      <c r="H29" s="76">
        <f t="shared" si="8"/>
        <v>979.2</v>
      </c>
    </row>
    <row r="30" spans="1:8" ht="66">
      <c r="A30" s="71" t="s">
        <v>26</v>
      </c>
      <c r="B30" s="71" t="s">
        <v>88</v>
      </c>
      <c r="C30" s="71" t="s">
        <v>206</v>
      </c>
      <c r="D30" s="71" t="s">
        <v>94</v>
      </c>
      <c r="E30" s="77" t="s">
        <v>350</v>
      </c>
      <c r="F30" s="76">
        <f>F31+F37+F44+F48+F53</f>
        <v>1623.1999999999998</v>
      </c>
      <c r="G30" s="76">
        <f aca="true" t="shared" si="9" ref="G30:H30">G31+G37+G44+G48+G53</f>
        <v>967.2</v>
      </c>
      <c r="H30" s="76">
        <f t="shared" si="9"/>
        <v>979.2</v>
      </c>
    </row>
    <row r="31" spans="1:8" ht="66">
      <c r="A31" s="71" t="s">
        <v>26</v>
      </c>
      <c r="B31" s="71" t="s">
        <v>88</v>
      </c>
      <c r="C31" s="71" t="s">
        <v>212</v>
      </c>
      <c r="D31" s="71" t="s">
        <v>94</v>
      </c>
      <c r="E31" s="77" t="s">
        <v>356</v>
      </c>
      <c r="F31" s="76">
        <f>F32</f>
        <v>1082.1</v>
      </c>
      <c r="G31" s="76">
        <f aca="true" t="shared" si="10" ref="G31:H31">G32</f>
        <v>421.9</v>
      </c>
      <c r="H31" s="76">
        <f t="shared" si="10"/>
        <v>428.5</v>
      </c>
    </row>
    <row r="32" spans="1:8" ht="49.5">
      <c r="A32" s="71" t="s">
        <v>26</v>
      </c>
      <c r="B32" s="71" t="s">
        <v>88</v>
      </c>
      <c r="C32" s="71" t="s">
        <v>357</v>
      </c>
      <c r="D32" s="75" t="s">
        <v>94</v>
      </c>
      <c r="E32" s="77" t="s">
        <v>358</v>
      </c>
      <c r="F32" s="76">
        <f>F33+F35</f>
        <v>1082.1</v>
      </c>
      <c r="G32" s="76">
        <f aca="true" t="shared" si="11" ref="G32:H32">G33+G35</f>
        <v>421.9</v>
      </c>
      <c r="H32" s="76">
        <f t="shared" si="11"/>
        <v>428.5</v>
      </c>
    </row>
    <row r="33" spans="1:8" ht="33">
      <c r="A33" s="71" t="s">
        <v>26</v>
      </c>
      <c r="B33" s="71" t="s">
        <v>88</v>
      </c>
      <c r="C33" s="71" t="s">
        <v>213</v>
      </c>
      <c r="D33" s="71" t="s">
        <v>94</v>
      </c>
      <c r="E33" s="77" t="s">
        <v>158</v>
      </c>
      <c r="F33" s="76">
        <f>F34</f>
        <v>415.4</v>
      </c>
      <c r="G33" s="76">
        <f aca="true" t="shared" si="12" ref="G33:H33">G34</f>
        <v>421.9</v>
      </c>
      <c r="H33" s="76">
        <f t="shared" si="12"/>
        <v>428.5</v>
      </c>
    </row>
    <row r="34" spans="1:8" ht="33">
      <c r="A34" s="71" t="s">
        <v>26</v>
      </c>
      <c r="B34" s="71" t="s">
        <v>88</v>
      </c>
      <c r="C34" s="71" t="s">
        <v>213</v>
      </c>
      <c r="D34" s="71" t="s">
        <v>97</v>
      </c>
      <c r="E34" s="77" t="s">
        <v>353</v>
      </c>
      <c r="F34" s="76">
        <v>415.4</v>
      </c>
      <c r="G34" s="76">
        <v>421.9</v>
      </c>
      <c r="H34" s="76">
        <v>428.5</v>
      </c>
    </row>
    <row r="35" spans="1:8" ht="49.5">
      <c r="A35" s="71" t="s">
        <v>26</v>
      </c>
      <c r="B35" s="71" t="s">
        <v>88</v>
      </c>
      <c r="C35" s="71" t="s">
        <v>359</v>
      </c>
      <c r="D35" s="71" t="s">
        <v>94</v>
      </c>
      <c r="E35" s="77" t="s">
        <v>360</v>
      </c>
      <c r="F35" s="76">
        <f>F36</f>
        <v>666.7</v>
      </c>
      <c r="G35" s="76">
        <f aca="true" t="shared" si="13" ref="G35:H35">G36</f>
        <v>0</v>
      </c>
      <c r="H35" s="76">
        <f t="shared" si="13"/>
        <v>0</v>
      </c>
    </row>
    <row r="36" spans="1:8" ht="33">
      <c r="A36" s="71" t="s">
        <v>26</v>
      </c>
      <c r="B36" s="71" t="s">
        <v>88</v>
      </c>
      <c r="C36" s="71" t="s">
        <v>359</v>
      </c>
      <c r="D36" s="71" t="s">
        <v>97</v>
      </c>
      <c r="E36" s="77" t="s">
        <v>353</v>
      </c>
      <c r="F36" s="76">
        <v>666.7</v>
      </c>
      <c r="G36" s="76">
        <v>0</v>
      </c>
      <c r="H36" s="76">
        <v>0</v>
      </c>
    </row>
    <row r="37" spans="1:8" ht="102.75" customHeight="1">
      <c r="A37" s="71" t="s">
        <v>26</v>
      </c>
      <c r="B37" s="71" t="s">
        <v>88</v>
      </c>
      <c r="C37" s="71" t="s">
        <v>214</v>
      </c>
      <c r="D37" s="71" t="s">
        <v>94</v>
      </c>
      <c r="E37" s="77" t="s">
        <v>159</v>
      </c>
      <c r="F37" s="76">
        <f>F38+F41</f>
        <v>76.5</v>
      </c>
      <c r="G37" s="76">
        <f aca="true" t="shared" si="14" ref="G37:H37">G38+G41</f>
        <v>78</v>
      </c>
      <c r="H37" s="76">
        <f t="shared" si="14"/>
        <v>79.5</v>
      </c>
    </row>
    <row r="38" spans="1:8" ht="66">
      <c r="A38" s="71" t="s">
        <v>26</v>
      </c>
      <c r="B38" s="71" t="s">
        <v>88</v>
      </c>
      <c r="C38" s="71" t="s">
        <v>361</v>
      </c>
      <c r="D38" s="75" t="s">
        <v>94</v>
      </c>
      <c r="E38" s="77" t="s">
        <v>362</v>
      </c>
      <c r="F38" s="76">
        <f>F39</f>
        <v>51</v>
      </c>
      <c r="G38" s="76">
        <f aca="true" t="shared" si="15" ref="G38:H38">G39</f>
        <v>52</v>
      </c>
      <c r="H38" s="76">
        <f t="shared" si="15"/>
        <v>53</v>
      </c>
    </row>
    <row r="39" spans="1:8" ht="49.5">
      <c r="A39" s="71" t="s">
        <v>26</v>
      </c>
      <c r="B39" s="71" t="s">
        <v>88</v>
      </c>
      <c r="C39" s="71" t="s">
        <v>215</v>
      </c>
      <c r="D39" s="71" t="s">
        <v>94</v>
      </c>
      <c r="E39" s="77" t="s">
        <v>160</v>
      </c>
      <c r="F39" s="76">
        <f>F40</f>
        <v>51</v>
      </c>
      <c r="G39" s="76">
        <f aca="true" t="shared" si="16" ref="G39:H39">G40</f>
        <v>52</v>
      </c>
      <c r="H39" s="76">
        <f t="shared" si="16"/>
        <v>53</v>
      </c>
    </row>
    <row r="40" spans="1:8" ht="18" customHeight="1">
      <c r="A40" s="71" t="s">
        <v>26</v>
      </c>
      <c r="B40" s="71" t="s">
        <v>88</v>
      </c>
      <c r="C40" s="71" t="s">
        <v>215</v>
      </c>
      <c r="D40" s="71" t="s">
        <v>98</v>
      </c>
      <c r="E40" s="77" t="s">
        <v>99</v>
      </c>
      <c r="F40" s="76">
        <v>51</v>
      </c>
      <c r="G40" s="76">
        <v>52</v>
      </c>
      <c r="H40" s="76">
        <v>53</v>
      </c>
    </row>
    <row r="41" spans="1:8" ht="34.5" customHeight="1">
      <c r="A41" s="71" t="s">
        <v>26</v>
      </c>
      <c r="B41" s="71" t="s">
        <v>88</v>
      </c>
      <c r="C41" s="71" t="s">
        <v>363</v>
      </c>
      <c r="D41" s="75" t="s">
        <v>94</v>
      </c>
      <c r="E41" s="77" t="s">
        <v>364</v>
      </c>
      <c r="F41" s="76">
        <f>F42</f>
        <v>25.5</v>
      </c>
      <c r="G41" s="76">
        <f aca="true" t="shared" si="17" ref="G41:H42">G42</f>
        <v>26</v>
      </c>
      <c r="H41" s="76">
        <f t="shared" si="17"/>
        <v>26.5</v>
      </c>
    </row>
    <row r="42" spans="1:8" ht="66">
      <c r="A42" s="71" t="s">
        <v>26</v>
      </c>
      <c r="B42" s="71" t="s">
        <v>88</v>
      </c>
      <c r="C42" s="71" t="s">
        <v>216</v>
      </c>
      <c r="D42" s="71" t="s">
        <v>94</v>
      </c>
      <c r="E42" s="77" t="s">
        <v>161</v>
      </c>
      <c r="F42" s="76">
        <f>F43</f>
        <v>25.5</v>
      </c>
      <c r="G42" s="76">
        <f t="shared" si="17"/>
        <v>26</v>
      </c>
      <c r="H42" s="76">
        <f t="shared" si="17"/>
        <v>26.5</v>
      </c>
    </row>
    <row r="43" spans="1:8" ht="33">
      <c r="A43" s="71" t="s">
        <v>26</v>
      </c>
      <c r="B43" s="71" t="s">
        <v>88</v>
      </c>
      <c r="C43" s="71" t="s">
        <v>216</v>
      </c>
      <c r="D43" s="71" t="s">
        <v>97</v>
      </c>
      <c r="E43" s="77" t="s">
        <v>353</v>
      </c>
      <c r="F43" s="76">
        <v>25.5</v>
      </c>
      <c r="G43" s="76">
        <v>26</v>
      </c>
      <c r="H43" s="76">
        <v>26.5</v>
      </c>
    </row>
    <row r="44" spans="1:8" ht="33">
      <c r="A44" s="71" t="s">
        <v>26</v>
      </c>
      <c r="B44" s="71" t="s">
        <v>88</v>
      </c>
      <c r="C44" s="71" t="s">
        <v>217</v>
      </c>
      <c r="D44" s="71" t="s">
        <v>94</v>
      </c>
      <c r="E44" s="77" t="s">
        <v>162</v>
      </c>
      <c r="F44" s="76">
        <f>F45</f>
        <v>107.1</v>
      </c>
      <c r="G44" s="76">
        <f aca="true" t="shared" si="18" ref="G44:H46">G45</f>
        <v>109.2</v>
      </c>
      <c r="H44" s="76">
        <f t="shared" si="18"/>
        <v>111.4</v>
      </c>
    </row>
    <row r="45" spans="1:8" ht="33">
      <c r="A45" s="71" t="s">
        <v>26</v>
      </c>
      <c r="B45" s="71" t="s">
        <v>88</v>
      </c>
      <c r="C45" s="71" t="s">
        <v>365</v>
      </c>
      <c r="D45" s="75" t="s">
        <v>94</v>
      </c>
      <c r="E45" s="77" t="s">
        <v>366</v>
      </c>
      <c r="F45" s="76">
        <f>F46</f>
        <v>107.1</v>
      </c>
      <c r="G45" s="76">
        <f t="shared" si="18"/>
        <v>109.2</v>
      </c>
      <c r="H45" s="76">
        <f t="shared" si="18"/>
        <v>111.4</v>
      </c>
    </row>
    <row r="46" spans="1:8" ht="33">
      <c r="A46" s="71" t="s">
        <v>26</v>
      </c>
      <c r="B46" s="71" t="s">
        <v>88</v>
      </c>
      <c r="C46" s="71" t="s">
        <v>218</v>
      </c>
      <c r="D46" s="71" t="s">
        <v>94</v>
      </c>
      <c r="E46" s="77" t="s">
        <v>367</v>
      </c>
      <c r="F46" s="76">
        <f>F47</f>
        <v>107.1</v>
      </c>
      <c r="G46" s="76">
        <f t="shared" si="18"/>
        <v>109.2</v>
      </c>
      <c r="H46" s="76">
        <f t="shared" si="18"/>
        <v>111.4</v>
      </c>
    </row>
    <row r="47" spans="1:8" ht="21" customHeight="1">
      <c r="A47" s="71" t="s">
        <v>26</v>
      </c>
      <c r="B47" s="71" t="s">
        <v>88</v>
      </c>
      <c r="C47" s="71" t="s">
        <v>218</v>
      </c>
      <c r="D47" s="71" t="s">
        <v>101</v>
      </c>
      <c r="E47" s="77" t="s">
        <v>102</v>
      </c>
      <c r="F47" s="76">
        <v>107.1</v>
      </c>
      <c r="G47" s="76">
        <v>109.2</v>
      </c>
      <c r="H47" s="76">
        <v>111.4</v>
      </c>
    </row>
    <row r="48" spans="1:8" ht="66">
      <c r="A48" s="71" t="s">
        <v>26</v>
      </c>
      <c r="B48" s="71" t="s">
        <v>88</v>
      </c>
      <c r="C48" s="71" t="s">
        <v>219</v>
      </c>
      <c r="D48" s="71" t="s">
        <v>94</v>
      </c>
      <c r="E48" s="77" t="s">
        <v>156</v>
      </c>
      <c r="F48" s="76">
        <f>F49</f>
        <v>61.8</v>
      </c>
      <c r="G48" s="76">
        <f aca="true" t="shared" si="19" ref="G48:H49">G49</f>
        <v>62.4</v>
      </c>
      <c r="H48" s="76">
        <f t="shared" si="19"/>
        <v>64.1</v>
      </c>
    </row>
    <row r="49" spans="1:8" ht="66">
      <c r="A49" s="71" t="s">
        <v>26</v>
      </c>
      <c r="B49" s="71" t="s">
        <v>88</v>
      </c>
      <c r="C49" s="71" t="s">
        <v>368</v>
      </c>
      <c r="D49" s="75" t="s">
        <v>94</v>
      </c>
      <c r="E49" s="77" t="s">
        <v>369</v>
      </c>
      <c r="F49" s="76">
        <f>F50</f>
        <v>61.8</v>
      </c>
      <c r="G49" s="76">
        <f t="shared" si="19"/>
        <v>62.4</v>
      </c>
      <c r="H49" s="76">
        <f t="shared" si="19"/>
        <v>64.1</v>
      </c>
    </row>
    <row r="50" spans="1:8" ht="33">
      <c r="A50" s="71" t="s">
        <v>26</v>
      </c>
      <c r="B50" s="71" t="s">
        <v>88</v>
      </c>
      <c r="C50" s="71" t="s">
        <v>220</v>
      </c>
      <c r="D50" s="71" t="s">
        <v>94</v>
      </c>
      <c r="E50" s="77" t="s">
        <v>157</v>
      </c>
      <c r="F50" s="76">
        <f>F51+F52</f>
        <v>61.8</v>
      </c>
      <c r="G50" s="76">
        <f aca="true" t="shared" si="20" ref="G50:H50">G51+G52</f>
        <v>62.4</v>
      </c>
      <c r="H50" s="76">
        <f t="shared" si="20"/>
        <v>64.1</v>
      </c>
    </row>
    <row r="51" spans="1:8" ht="33">
      <c r="A51" s="71" t="s">
        <v>26</v>
      </c>
      <c r="B51" s="71" t="s">
        <v>88</v>
      </c>
      <c r="C51" s="71" t="s">
        <v>220</v>
      </c>
      <c r="D51" s="71" t="s">
        <v>97</v>
      </c>
      <c r="E51" s="77" t="s">
        <v>353</v>
      </c>
      <c r="F51" s="76">
        <v>50.3</v>
      </c>
      <c r="G51" s="76">
        <v>50.9</v>
      </c>
      <c r="H51" s="76">
        <v>52.6</v>
      </c>
    </row>
    <row r="52" spans="1:8" ht="20.25" customHeight="1">
      <c r="A52" s="71" t="s">
        <v>26</v>
      </c>
      <c r="B52" s="71" t="s">
        <v>88</v>
      </c>
      <c r="C52" s="71" t="s">
        <v>220</v>
      </c>
      <c r="D52" s="71" t="s">
        <v>101</v>
      </c>
      <c r="E52" s="77" t="s">
        <v>102</v>
      </c>
      <c r="F52" s="76">
        <v>11.5</v>
      </c>
      <c r="G52" s="76">
        <v>11.5</v>
      </c>
      <c r="H52" s="76">
        <v>11.5</v>
      </c>
    </row>
    <row r="53" spans="1:8" ht="21" customHeight="1">
      <c r="A53" s="71" t="s">
        <v>26</v>
      </c>
      <c r="B53" s="71" t="s">
        <v>88</v>
      </c>
      <c r="C53" s="71" t="s">
        <v>207</v>
      </c>
      <c r="D53" s="71" t="s">
        <v>94</v>
      </c>
      <c r="E53" s="77" t="s">
        <v>2</v>
      </c>
      <c r="F53" s="76">
        <f>F54</f>
        <v>295.7</v>
      </c>
      <c r="G53" s="76">
        <f aca="true" t="shared" si="21" ref="G53:H53">G54</f>
        <v>295.7</v>
      </c>
      <c r="H53" s="76">
        <f t="shared" si="21"/>
        <v>295.7</v>
      </c>
    </row>
    <row r="54" spans="1:8" ht="33">
      <c r="A54" s="71" t="s">
        <v>26</v>
      </c>
      <c r="B54" s="71" t="s">
        <v>88</v>
      </c>
      <c r="C54" s="71" t="s">
        <v>351</v>
      </c>
      <c r="D54" s="75" t="s">
        <v>94</v>
      </c>
      <c r="E54" s="77" t="s">
        <v>352</v>
      </c>
      <c r="F54" s="76">
        <f>F55+F59</f>
        <v>295.7</v>
      </c>
      <c r="G54" s="76">
        <f aca="true" t="shared" si="22" ref="G54:H54">G55+G59</f>
        <v>295.7</v>
      </c>
      <c r="H54" s="76">
        <f t="shared" si="22"/>
        <v>295.7</v>
      </c>
    </row>
    <row r="55" spans="1:8" ht="87" customHeight="1">
      <c r="A55" s="71" t="s">
        <v>26</v>
      </c>
      <c r="B55" s="71" t="s">
        <v>88</v>
      </c>
      <c r="C55" s="71" t="s">
        <v>221</v>
      </c>
      <c r="D55" s="71" t="s">
        <v>94</v>
      </c>
      <c r="E55" s="77" t="s">
        <v>192</v>
      </c>
      <c r="F55" s="76">
        <f>F56+F57</f>
        <v>264</v>
      </c>
      <c r="G55" s="76">
        <f aca="true" t="shared" si="23" ref="G55:H55">G56+G57</f>
        <v>264</v>
      </c>
      <c r="H55" s="76">
        <f t="shared" si="23"/>
        <v>264</v>
      </c>
    </row>
    <row r="56" spans="1:8" ht="82.5">
      <c r="A56" s="71" t="s">
        <v>26</v>
      </c>
      <c r="B56" s="71" t="s">
        <v>88</v>
      </c>
      <c r="C56" s="71" t="s">
        <v>221</v>
      </c>
      <c r="D56" s="71" t="s">
        <v>96</v>
      </c>
      <c r="E56" s="77" t="s">
        <v>3</v>
      </c>
      <c r="F56" s="76">
        <v>246.4</v>
      </c>
      <c r="G56" s="76">
        <v>246.4</v>
      </c>
      <c r="H56" s="76">
        <v>246.4</v>
      </c>
    </row>
    <row r="57" spans="1:8" ht="33">
      <c r="A57" s="71" t="s">
        <v>26</v>
      </c>
      <c r="B57" s="71" t="s">
        <v>88</v>
      </c>
      <c r="C57" s="71" t="s">
        <v>221</v>
      </c>
      <c r="D57" s="71" t="s">
        <v>97</v>
      </c>
      <c r="E57" s="77" t="s">
        <v>353</v>
      </c>
      <c r="F57" s="76">
        <v>17.6</v>
      </c>
      <c r="G57" s="76">
        <v>17.6</v>
      </c>
      <c r="H57" s="76">
        <v>17.6</v>
      </c>
    </row>
    <row r="58" spans="1:8" ht="66">
      <c r="A58" s="71" t="s">
        <v>26</v>
      </c>
      <c r="B58" s="71" t="s">
        <v>88</v>
      </c>
      <c r="C58" s="71" t="s">
        <v>210</v>
      </c>
      <c r="D58" s="71" t="s">
        <v>94</v>
      </c>
      <c r="E58" s="77" t="s">
        <v>355</v>
      </c>
      <c r="F58" s="76">
        <f>F59</f>
        <v>31.7</v>
      </c>
      <c r="G58" s="76">
        <f aca="true" t="shared" si="24" ref="G58:H58">G59</f>
        <v>31.7</v>
      </c>
      <c r="H58" s="76">
        <f t="shared" si="24"/>
        <v>31.7</v>
      </c>
    </row>
    <row r="59" spans="1:8" ht="82.5">
      <c r="A59" s="71" t="s">
        <v>26</v>
      </c>
      <c r="B59" s="71" t="s">
        <v>88</v>
      </c>
      <c r="C59" s="71" t="s">
        <v>210</v>
      </c>
      <c r="D59" s="71" t="s">
        <v>96</v>
      </c>
      <c r="E59" s="77" t="s">
        <v>3</v>
      </c>
      <c r="F59" s="76">
        <v>31.7</v>
      </c>
      <c r="G59" s="76">
        <v>31.7</v>
      </c>
      <c r="H59" s="76">
        <v>31.7</v>
      </c>
    </row>
    <row r="60" spans="1:8" ht="18" customHeight="1">
      <c r="A60" s="15" t="s">
        <v>26</v>
      </c>
      <c r="B60" s="15" t="s">
        <v>88</v>
      </c>
      <c r="C60" s="60">
        <v>9900000000</v>
      </c>
      <c r="D60" s="61"/>
      <c r="E60" s="62" t="s">
        <v>532</v>
      </c>
      <c r="F60" s="63">
        <f>F61</f>
        <v>2</v>
      </c>
      <c r="G60" s="63">
        <f aca="true" t="shared" si="25" ref="G60:H62">G61</f>
        <v>0</v>
      </c>
      <c r="H60" s="63">
        <f t="shared" si="25"/>
        <v>0</v>
      </c>
    </row>
    <row r="61" spans="1:8" ht="49.5">
      <c r="A61" s="15" t="s">
        <v>26</v>
      </c>
      <c r="B61" s="15" t="s">
        <v>88</v>
      </c>
      <c r="C61" s="60">
        <v>9940000000</v>
      </c>
      <c r="D61" s="23"/>
      <c r="E61" s="5" t="s">
        <v>450</v>
      </c>
      <c r="F61" s="63">
        <f>F62</f>
        <v>2</v>
      </c>
      <c r="G61" s="63">
        <f t="shared" si="25"/>
        <v>0</v>
      </c>
      <c r="H61" s="63">
        <f t="shared" si="25"/>
        <v>0</v>
      </c>
    </row>
    <row r="62" spans="1:8" ht="12.75">
      <c r="A62" s="15" t="s">
        <v>26</v>
      </c>
      <c r="B62" s="15" t="s">
        <v>88</v>
      </c>
      <c r="C62" s="60" t="s">
        <v>533</v>
      </c>
      <c r="D62" s="23"/>
      <c r="E62" s="5" t="s">
        <v>534</v>
      </c>
      <c r="F62" s="63">
        <f>F63</f>
        <v>2</v>
      </c>
      <c r="G62" s="63">
        <f t="shared" si="25"/>
        <v>0</v>
      </c>
      <c r="H62" s="63">
        <f t="shared" si="25"/>
        <v>0</v>
      </c>
    </row>
    <row r="63" spans="1:8" ht="12.75">
      <c r="A63" s="15" t="s">
        <v>26</v>
      </c>
      <c r="B63" s="15" t="s">
        <v>88</v>
      </c>
      <c r="C63" s="60" t="s">
        <v>533</v>
      </c>
      <c r="D63" s="23" t="s">
        <v>98</v>
      </c>
      <c r="E63" s="64" t="s">
        <v>99</v>
      </c>
      <c r="F63" s="63">
        <v>2</v>
      </c>
      <c r="G63" s="76">
        <v>0</v>
      </c>
      <c r="H63" s="76">
        <v>0</v>
      </c>
    </row>
    <row r="64" spans="1:8" ht="33">
      <c r="A64" s="71" t="s">
        <v>26</v>
      </c>
      <c r="B64" s="71" t="s">
        <v>83</v>
      </c>
      <c r="C64" s="71" t="s">
        <v>94</v>
      </c>
      <c r="D64" s="71" t="s">
        <v>94</v>
      </c>
      <c r="E64" s="5" t="s">
        <v>48</v>
      </c>
      <c r="F64" s="76">
        <f>F65+F74</f>
        <v>7918.3</v>
      </c>
      <c r="G64" s="76">
        <f aca="true" t="shared" si="26" ref="G64:H64">G65+G74</f>
        <v>7918</v>
      </c>
      <c r="H64" s="76">
        <f t="shared" si="26"/>
        <v>7917.7</v>
      </c>
    </row>
    <row r="65" spans="1:8" ht="18" customHeight="1">
      <c r="A65" s="71" t="s">
        <v>26</v>
      </c>
      <c r="B65" s="71" t="s">
        <v>103</v>
      </c>
      <c r="C65" s="71" t="s">
        <v>94</v>
      </c>
      <c r="D65" s="71" t="s">
        <v>94</v>
      </c>
      <c r="E65" s="77" t="s">
        <v>104</v>
      </c>
      <c r="F65" s="76">
        <f>F66</f>
        <v>1383.3000000000002</v>
      </c>
      <c r="G65" s="76">
        <f aca="true" t="shared" si="27" ref="G65:H66">G66</f>
        <v>1383.0000000000002</v>
      </c>
      <c r="H65" s="76">
        <f t="shared" si="27"/>
        <v>1382.7</v>
      </c>
    </row>
    <row r="66" spans="1:8" ht="66">
      <c r="A66" s="71" t="s">
        <v>26</v>
      </c>
      <c r="B66" s="71" t="s">
        <v>103</v>
      </c>
      <c r="C66" s="71" t="s">
        <v>206</v>
      </c>
      <c r="D66" s="71" t="s">
        <v>94</v>
      </c>
      <c r="E66" s="77" t="s">
        <v>350</v>
      </c>
      <c r="F66" s="76">
        <f>F67</f>
        <v>1383.3000000000002</v>
      </c>
      <c r="G66" s="76">
        <f t="shared" si="27"/>
        <v>1383.0000000000002</v>
      </c>
      <c r="H66" s="76">
        <f t="shared" si="27"/>
        <v>1382.7</v>
      </c>
    </row>
    <row r="67" spans="1:8" ht="21" customHeight="1">
      <c r="A67" s="71" t="s">
        <v>26</v>
      </c>
      <c r="B67" s="71" t="s">
        <v>103</v>
      </c>
      <c r="C67" s="71" t="s">
        <v>207</v>
      </c>
      <c r="D67" s="71" t="s">
        <v>94</v>
      </c>
      <c r="E67" s="77" t="s">
        <v>2</v>
      </c>
      <c r="F67" s="76">
        <f>F68</f>
        <v>1383.3000000000002</v>
      </c>
      <c r="G67" s="76">
        <f aca="true" t="shared" si="28" ref="G67:H67">G68</f>
        <v>1383.0000000000002</v>
      </c>
      <c r="H67" s="76">
        <f t="shared" si="28"/>
        <v>1382.7</v>
      </c>
    </row>
    <row r="68" spans="1:8" ht="33">
      <c r="A68" s="71" t="s">
        <v>26</v>
      </c>
      <c r="B68" s="71" t="s">
        <v>103</v>
      </c>
      <c r="C68" s="71" t="s">
        <v>351</v>
      </c>
      <c r="D68" s="71" t="s">
        <v>94</v>
      </c>
      <c r="E68" s="77" t="s">
        <v>352</v>
      </c>
      <c r="F68" s="76">
        <f>F69+F71</f>
        <v>1383.3000000000002</v>
      </c>
      <c r="G68" s="76">
        <f aca="true" t="shared" si="29" ref="G68:H68">G69+G71</f>
        <v>1383.0000000000002</v>
      </c>
      <c r="H68" s="76">
        <f t="shared" si="29"/>
        <v>1382.7</v>
      </c>
    </row>
    <row r="69" spans="1:8" ht="66">
      <c r="A69" s="71" t="s">
        <v>26</v>
      </c>
      <c r="B69" s="71" t="s">
        <v>103</v>
      </c>
      <c r="C69" s="71" t="s">
        <v>210</v>
      </c>
      <c r="D69" s="71" t="s">
        <v>94</v>
      </c>
      <c r="E69" s="77" t="s">
        <v>355</v>
      </c>
      <c r="F69" s="76">
        <f>F70</f>
        <v>131.7</v>
      </c>
      <c r="G69" s="76">
        <f aca="true" t="shared" si="30" ref="G69:H69">G70</f>
        <v>131.7</v>
      </c>
      <c r="H69" s="76">
        <f t="shared" si="30"/>
        <v>131.7</v>
      </c>
    </row>
    <row r="70" spans="1:8" ht="82.5">
      <c r="A70" s="71" t="s">
        <v>26</v>
      </c>
      <c r="B70" s="71" t="s">
        <v>103</v>
      </c>
      <c r="C70" s="71" t="s">
        <v>210</v>
      </c>
      <c r="D70" s="71" t="s">
        <v>96</v>
      </c>
      <c r="E70" s="77" t="s">
        <v>3</v>
      </c>
      <c r="F70" s="76">
        <v>131.7</v>
      </c>
      <c r="G70" s="76">
        <v>131.7</v>
      </c>
      <c r="H70" s="76">
        <v>131.7</v>
      </c>
    </row>
    <row r="71" spans="1:8" ht="49.5">
      <c r="A71" s="71" t="s">
        <v>26</v>
      </c>
      <c r="B71" s="71" t="s">
        <v>103</v>
      </c>
      <c r="C71" s="71" t="s">
        <v>222</v>
      </c>
      <c r="D71" s="71" t="s">
        <v>94</v>
      </c>
      <c r="E71" s="77" t="s">
        <v>370</v>
      </c>
      <c r="F71" s="76">
        <f>F72+F73</f>
        <v>1251.6000000000001</v>
      </c>
      <c r="G71" s="76">
        <f aca="true" t="shared" si="31" ref="G71:H71">G72+G73</f>
        <v>1251.3000000000002</v>
      </c>
      <c r="H71" s="76">
        <f t="shared" si="31"/>
        <v>1251</v>
      </c>
    </row>
    <row r="72" spans="1:8" ht="82.5">
      <c r="A72" s="71" t="s">
        <v>26</v>
      </c>
      <c r="B72" s="71" t="s">
        <v>103</v>
      </c>
      <c r="C72" s="71" t="s">
        <v>222</v>
      </c>
      <c r="D72" s="71" t="s">
        <v>96</v>
      </c>
      <c r="E72" s="77" t="s">
        <v>3</v>
      </c>
      <c r="F72" s="76">
        <v>1227.9</v>
      </c>
      <c r="G72" s="76">
        <v>1227.9</v>
      </c>
      <c r="H72" s="76">
        <v>1227.9</v>
      </c>
    </row>
    <row r="73" spans="1:8" ht="33">
      <c r="A73" s="71" t="s">
        <v>26</v>
      </c>
      <c r="B73" s="71" t="s">
        <v>103</v>
      </c>
      <c r="C73" s="71" t="s">
        <v>222</v>
      </c>
      <c r="D73" s="71" t="s">
        <v>97</v>
      </c>
      <c r="E73" s="77" t="s">
        <v>353</v>
      </c>
      <c r="F73" s="76">
        <v>23.7</v>
      </c>
      <c r="G73" s="76">
        <v>23.4</v>
      </c>
      <c r="H73" s="76">
        <v>23.1</v>
      </c>
    </row>
    <row r="74" spans="1:8" ht="49.5">
      <c r="A74" s="71" t="s">
        <v>26</v>
      </c>
      <c r="B74" s="71" t="s">
        <v>74</v>
      </c>
      <c r="C74" s="71"/>
      <c r="D74" s="71"/>
      <c r="E74" s="77" t="s">
        <v>21</v>
      </c>
      <c r="F74" s="76">
        <f>F75</f>
        <v>6535</v>
      </c>
      <c r="G74" s="76">
        <f aca="true" t="shared" si="32" ref="G74:H78">G75</f>
        <v>6535</v>
      </c>
      <c r="H74" s="76">
        <f t="shared" si="32"/>
        <v>6535</v>
      </c>
    </row>
    <row r="75" spans="1:8" ht="66">
      <c r="A75" s="71" t="s">
        <v>26</v>
      </c>
      <c r="B75" s="71" t="s">
        <v>74</v>
      </c>
      <c r="C75" s="71" t="s">
        <v>206</v>
      </c>
      <c r="D75" s="71"/>
      <c r="E75" s="77" t="s">
        <v>194</v>
      </c>
      <c r="F75" s="76">
        <f>F76</f>
        <v>6535</v>
      </c>
      <c r="G75" s="76">
        <f t="shared" si="32"/>
        <v>6535</v>
      </c>
      <c r="H75" s="76">
        <f t="shared" si="32"/>
        <v>6535</v>
      </c>
    </row>
    <row r="76" spans="1:8" ht="49.5">
      <c r="A76" s="71" t="s">
        <v>26</v>
      </c>
      <c r="B76" s="71" t="s">
        <v>74</v>
      </c>
      <c r="C76" s="71" t="s">
        <v>223</v>
      </c>
      <c r="D76" s="71"/>
      <c r="E76" s="77" t="s">
        <v>163</v>
      </c>
      <c r="F76" s="76">
        <f>F77</f>
        <v>6535</v>
      </c>
      <c r="G76" s="76">
        <f t="shared" si="32"/>
        <v>6535</v>
      </c>
      <c r="H76" s="76">
        <f t="shared" si="32"/>
        <v>6535</v>
      </c>
    </row>
    <row r="77" spans="1:8" ht="49.5">
      <c r="A77" s="71" t="s">
        <v>26</v>
      </c>
      <c r="B77" s="71" t="s">
        <v>74</v>
      </c>
      <c r="C77" s="71" t="s">
        <v>522</v>
      </c>
      <c r="D77" s="71"/>
      <c r="E77" s="77" t="s">
        <v>523</v>
      </c>
      <c r="F77" s="76">
        <f>F78</f>
        <v>6535</v>
      </c>
      <c r="G77" s="76">
        <f t="shared" si="32"/>
        <v>6535</v>
      </c>
      <c r="H77" s="76">
        <f t="shared" si="32"/>
        <v>6535</v>
      </c>
    </row>
    <row r="78" spans="1:8" ht="37.5" customHeight="1">
      <c r="A78" s="71" t="s">
        <v>26</v>
      </c>
      <c r="B78" s="71" t="s">
        <v>74</v>
      </c>
      <c r="C78" s="71" t="s">
        <v>224</v>
      </c>
      <c r="D78" s="71"/>
      <c r="E78" s="77" t="s">
        <v>164</v>
      </c>
      <c r="F78" s="76">
        <f>F79</f>
        <v>6535</v>
      </c>
      <c r="G78" s="76">
        <f t="shared" si="32"/>
        <v>6535</v>
      </c>
      <c r="H78" s="76">
        <f t="shared" si="32"/>
        <v>6535</v>
      </c>
    </row>
    <row r="79" spans="1:8" ht="33">
      <c r="A79" s="71" t="s">
        <v>26</v>
      </c>
      <c r="B79" s="71" t="s">
        <v>74</v>
      </c>
      <c r="C79" s="71" t="s">
        <v>224</v>
      </c>
      <c r="D79" s="71">
        <v>600</v>
      </c>
      <c r="E79" s="77" t="s">
        <v>118</v>
      </c>
      <c r="F79" s="76">
        <v>6535</v>
      </c>
      <c r="G79" s="76">
        <v>6535</v>
      </c>
      <c r="H79" s="76">
        <v>6535</v>
      </c>
    </row>
    <row r="80" spans="1:8" ht="18.75" customHeight="1">
      <c r="A80" s="71" t="s">
        <v>26</v>
      </c>
      <c r="B80" s="71" t="s">
        <v>84</v>
      </c>
      <c r="C80" s="71" t="s">
        <v>94</v>
      </c>
      <c r="D80" s="71" t="s">
        <v>94</v>
      </c>
      <c r="E80" s="5" t="s">
        <v>49</v>
      </c>
      <c r="F80" s="76">
        <f>F81+F87+F107</f>
        <v>60614.00000000001</v>
      </c>
      <c r="G80" s="76">
        <f>G81+G87+G107</f>
        <v>31767.7</v>
      </c>
      <c r="H80" s="76">
        <f>H81+H87+H107</f>
        <v>21503</v>
      </c>
    </row>
    <row r="81" spans="1:8" ht="19.5" customHeight="1">
      <c r="A81" s="71" t="s">
        <v>26</v>
      </c>
      <c r="B81" s="71" t="s">
        <v>177</v>
      </c>
      <c r="C81" s="71" t="s">
        <v>94</v>
      </c>
      <c r="D81" s="71" t="s">
        <v>94</v>
      </c>
      <c r="E81" s="77" t="s">
        <v>178</v>
      </c>
      <c r="F81" s="76">
        <f>F82</f>
        <v>395.8</v>
      </c>
      <c r="G81" s="76">
        <f aca="true" t="shared" si="33" ref="G81:H85">G82</f>
        <v>395.8</v>
      </c>
      <c r="H81" s="76">
        <f t="shared" si="33"/>
        <v>395.8</v>
      </c>
    </row>
    <row r="82" spans="1:8" ht="49.5">
      <c r="A82" s="71" t="s">
        <v>26</v>
      </c>
      <c r="B82" s="71" t="s">
        <v>177</v>
      </c>
      <c r="C82" s="71" t="s">
        <v>225</v>
      </c>
      <c r="D82" s="71" t="s">
        <v>94</v>
      </c>
      <c r="E82" s="77" t="s">
        <v>371</v>
      </c>
      <c r="F82" s="76">
        <f>F83</f>
        <v>395.8</v>
      </c>
      <c r="G82" s="76">
        <f t="shared" si="33"/>
        <v>395.8</v>
      </c>
      <c r="H82" s="76">
        <f t="shared" si="33"/>
        <v>395.8</v>
      </c>
    </row>
    <row r="83" spans="1:8" ht="49.5">
      <c r="A83" s="71" t="s">
        <v>26</v>
      </c>
      <c r="B83" s="71" t="s">
        <v>177</v>
      </c>
      <c r="C83" s="71" t="s">
        <v>226</v>
      </c>
      <c r="D83" s="71" t="s">
        <v>94</v>
      </c>
      <c r="E83" s="77" t="s">
        <v>172</v>
      </c>
      <c r="F83" s="76">
        <f>F84</f>
        <v>395.8</v>
      </c>
      <c r="G83" s="76">
        <f t="shared" si="33"/>
        <v>395.8</v>
      </c>
      <c r="H83" s="76">
        <f t="shared" si="33"/>
        <v>395.8</v>
      </c>
    </row>
    <row r="84" spans="1:8" ht="66">
      <c r="A84" s="71" t="s">
        <v>26</v>
      </c>
      <c r="B84" s="71" t="s">
        <v>177</v>
      </c>
      <c r="C84" s="71" t="s">
        <v>372</v>
      </c>
      <c r="D84" s="75" t="s">
        <v>94</v>
      </c>
      <c r="E84" s="77" t="s">
        <v>373</v>
      </c>
      <c r="F84" s="76">
        <f>F85</f>
        <v>395.8</v>
      </c>
      <c r="G84" s="76">
        <f t="shared" si="33"/>
        <v>395.8</v>
      </c>
      <c r="H84" s="76">
        <f t="shared" si="33"/>
        <v>395.8</v>
      </c>
    </row>
    <row r="85" spans="1:8" ht="115.5">
      <c r="A85" s="71" t="s">
        <v>26</v>
      </c>
      <c r="B85" s="71" t="s">
        <v>177</v>
      </c>
      <c r="C85" s="71" t="s">
        <v>227</v>
      </c>
      <c r="D85" s="71" t="s">
        <v>94</v>
      </c>
      <c r="E85" s="77" t="s">
        <v>179</v>
      </c>
      <c r="F85" s="76">
        <f>F86</f>
        <v>395.8</v>
      </c>
      <c r="G85" s="76">
        <f t="shared" si="33"/>
        <v>395.8</v>
      </c>
      <c r="H85" s="76">
        <f t="shared" si="33"/>
        <v>395.8</v>
      </c>
    </row>
    <row r="86" spans="1:8" ht="33">
      <c r="A86" s="71" t="s">
        <v>26</v>
      </c>
      <c r="B86" s="71" t="s">
        <v>177</v>
      </c>
      <c r="C86" s="71" t="s">
        <v>227</v>
      </c>
      <c r="D86" s="71" t="s">
        <v>97</v>
      </c>
      <c r="E86" s="77" t="s">
        <v>353</v>
      </c>
      <c r="F86" s="76">
        <v>395.8</v>
      </c>
      <c r="G86" s="76">
        <v>395.8</v>
      </c>
      <c r="H86" s="76">
        <v>395.8</v>
      </c>
    </row>
    <row r="87" spans="1:8" ht="17.25" customHeight="1">
      <c r="A87" s="71" t="s">
        <v>26</v>
      </c>
      <c r="B87" s="71" t="s">
        <v>11</v>
      </c>
      <c r="C87" s="71" t="s">
        <v>94</v>
      </c>
      <c r="D87" s="71" t="s">
        <v>94</v>
      </c>
      <c r="E87" s="77" t="s">
        <v>338</v>
      </c>
      <c r="F87" s="76">
        <f>F88</f>
        <v>59979.9</v>
      </c>
      <c r="G87" s="76">
        <f aca="true" t="shared" si="34" ref="G87:H87">G88</f>
        <v>31128.9</v>
      </c>
      <c r="H87" s="76">
        <f t="shared" si="34"/>
        <v>20859.3</v>
      </c>
    </row>
    <row r="88" spans="1:8" ht="66">
      <c r="A88" s="71" t="s">
        <v>26</v>
      </c>
      <c r="B88" s="71" t="s">
        <v>11</v>
      </c>
      <c r="C88" s="71" t="s">
        <v>228</v>
      </c>
      <c r="D88" s="71" t="s">
        <v>94</v>
      </c>
      <c r="E88" s="77" t="s">
        <v>374</v>
      </c>
      <c r="F88" s="76">
        <f>F89+F103</f>
        <v>59979.9</v>
      </c>
      <c r="G88" s="76">
        <f>G89+G103</f>
        <v>31128.9</v>
      </c>
      <c r="H88" s="76">
        <f>H89+H103</f>
        <v>20859.3</v>
      </c>
    </row>
    <row r="89" spans="1:8" ht="49.5">
      <c r="A89" s="71" t="s">
        <v>26</v>
      </c>
      <c r="B89" s="71" t="s">
        <v>11</v>
      </c>
      <c r="C89" s="71" t="s">
        <v>229</v>
      </c>
      <c r="D89" s="71" t="s">
        <v>94</v>
      </c>
      <c r="E89" s="77" t="s">
        <v>538</v>
      </c>
      <c r="F89" s="76">
        <f>F90+F93+F100</f>
        <v>56479.9</v>
      </c>
      <c r="G89" s="76">
        <f>G90+G93+G100</f>
        <v>27628.9</v>
      </c>
      <c r="H89" s="76">
        <f>H90+H93+H100</f>
        <v>20859.3</v>
      </c>
    </row>
    <row r="90" spans="1:8" ht="49.5">
      <c r="A90" s="71" t="s">
        <v>26</v>
      </c>
      <c r="B90" s="71" t="s">
        <v>11</v>
      </c>
      <c r="C90" s="71" t="s">
        <v>375</v>
      </c>
      <c r="D90" s="75" t="s">
        <v>94</v>
      </c>
      <c r="E90" s="77" t="s">
        <v>376</v>
      </c>
      <c r="F90" s="76">
        <f>F91</f>
        <v>21954.7</v>
      </c>
      <c r="G90" s="76">
        <f aca="true" t="shared" si="35" ref="G90:H90">G91</f>
        <v>21054.7</v>
      </c>
      <c r="H90" s="76">
        <f t="shared" si="35"/>
        <v>20859.3</v>
      </c>
    </row>
    <row r="91" spans="1:8" ht="66">
      <c r="A91" s="71" t="s">
        <v>26</v>
      </c>
      <c r="B91" s="71" t="s">
        <v>11</v>
      </c>
      <c r="C91" s="71" t="s">
        <v>230</v>
      </c>
      <c r="D91" s="71" t="s">
        <v>94</v>
      </c>
      <c r="E91" s="77" t="s">
        <v>377</v>
      </c>
      <c r="F91" s="76">
        <f>F92</f>
        <v>21954.7</v>
      </c>
      <c r="G91" s="76">
        <f aca="true" t="shared" si="36" ref="G91:H91">G92</f>
        <v>21054.7</v>
      </c>
      <c r="H91" s="76">
        <f t="shared" si="36"/>
        <v>20859.3</v>
      </c>
    </row>
    <row r="92" spans="1:8" ht="33">
      <c r="A92" s="71" t="s">
        <v>26</v>
      </c>
      <c r="B92" s="71" t="s">
        <v>11</v>
      </c>
      <c r="C92" s="71" t="s">
        <v>230</v>
      </c>
      <c r="D92" s="71" t="s">
        <v>97</v>
      </c>
      <c r="E92" s="77" t="s">
        <v>353</v>
      </c>
      <c r="F92" s="76">
        <v>21954.7</v>
      </c>
      <c r="G92" s="76">
        <v>21054.7</v>
      </c>
      <c r="H92" s="76">
        <v>20859.3</v>
      </c>
    </row>
    <row r="93" spans="1:8" ht="66">
      <c r="A93" s="71" t="s">
        <v>26</v>
      </c>
      <c r="B93" s="71" t="s">
        <v>11</v>
      </c>
      <c r="C93" s="71" t="s">
        <v>378</v>
      </c>
      <c r="D93" s="75" t="s">
        <v>94</v>
      </c>
      <c r="E93" s="77" t="s">
        <v>379</v>
      </c>
      <c r="F93" s="76">
        <f>F94+F96+F98</f>
        <v>25791.2</v>
      </c>
      <c r="G93" s="76">
        <f aca="true" t="shared" si="37" ref="G93:H93">G94+G96+G98</f>
        <v>6574.2</v>
      </c>
      <c r="H93" s="76">
        <f t="shared" si="37"/>
        <v>0</v>
      </c>
    </row>
    <row r="94" spans="1:8" ht="49.5">
      <c r="A94" s="71" t="s">
        <v>26</v>
      </c>
      <c r="B94" s="71" t="s">
        <v>11</v>
      </c>
      <c r="C94" s="71" t="s">
        <v>231</v>
      </c>
      <c r="D94" s="71" t="s">
        <v>94</v>
      </c>
      <c r="E94" s="77" t="s">
        <v>199</v>
      </c>
      <c r="F94" s="76">
        <f>F95</f>
        <v>2400</v>
      </c>
      <c r="G94" s="76">
        <f aca="true" t="shared" si="38" ref="G94:H94">G95</f>
        <v>2400</v>
      </c>
      <c r="H94" s="76">
        <f t="shared" si="38"/>
        <v>0</v>
      </c>
    </row>
    <row r="95" spans="1:8" ht="33">
      <c r="A95" s="71" t="s">
        <v>26</v>
      </c>
      <c r="B95" s="71" t="s">
        <v>11</v>
      </c>
      <c r="C95" s="71" t="s">
        <v>231</v>
      </c>
      <c r="D95" s="71" t="s">
        <v>97</v>
      </c>
      <c r="E95" s="77" t="s">
        <v>353</v>
      </c>
      <c r="F95" s="76">
        <v>2400</v>
      </c>
      <c r="G95" s="76">
        <v>2400</v>
      </c>
      <c r="H95" s="76">
        <v>0</v>
      </c>
    </row>
    <row r="96" spans="1:8" ht="49.5">
      <c r="A96" s="71" t="s">
        <v>26</v>
      </c>
      <c r="B96" s="71" t="s">
        <v>11</v>
      </c>
      <c r="C96" s="71" t="s">
        <v>232</v>
      </c>
      <c r="D96" s="71" t="s">
        <v>94</v>
      </c>
      <c r="E96" s="77" t="s">
        <v>380</v>
      </c>
      <c r="F96" s="76">
        <f>F97</f>
        <v>1261</v>
      </c>
      <c r="G96" s="76">
        <f aca="true" t="shared" si="39" ref="G96:H96">G97</f>
        <v>4174.2</v>
      </c>
      <c r="H96" s="76">
        <f t="shared" si="39"/>
        <v>0</v>
      </c>
    </row>
    <row r="97" spans="1:8" ht="33">
      <c r="A97" s="71" t="s">
        <v>26</v>
      </c>
      <c r="B97" s="71" t="s">
        <v>11</v>
      </c>
      <c r="C97" s="71" t="s">
        <v>232</v>
      </c>
      <c r="D97" s="71" t="s">
        <v>97</v>
      </c>
      <c r="E97" s="77" t="s">
        <v>353</v>
      </c>
      <c r="F97" s="76">
        <f>4371+13320.2-16430.2</f>
        <v>1261</v>
      </c>
      <c r="G97" s="76">
        <v>4174.2</v>
      </c>
      <c r="H97" s="76">
        <v>0</v>
      </c>
    </row>
    <row r="98" spans="1:8" ht="66">
      <c r="A98" s="71" t="s">
        <v>26</v>
      </c>
      <c r="B98" s="71" t="s">
        <v>11</v>
      </c>
      <c r="C98" s="71" t="s">
        <v>546</v>
      </c>
      <c r="D98" s="71" t="s">
        <v>94</v>
      </c>
      <c r="E98" s="77" t="s">
        <v>545</v>
      </c>
      <c r="F98" s="76">
        <f>F99</f>
        <v>22130.2</v>
      </c>
      <c r="G98" s="76">
        <f aca="true" t="shared" si="40" ref="G98:H98">G99</f>
        <v>0</v>
      </c>
      <c r="H98" s="76">
        <f t="shared" si="40"/>
        <v>0</v>
      </c>
    </row>
    <row r="99" spans="1:8" ht="33">
      <c r="A99" s="71" t="s">
        <v>26</v>
      </c>
      <c r="B99" s="71" t="s">
        <v>11</v>
      </c>
      <c r="C99" s="71" t="s">
        <v>546</v>
      </c>
      <c r="D99" s="71" t="s">
        <v>97</v>
      </c>
      <c r="E99" s="77" t="s">
        <v>353</v>
      </c>
      <c r="F99" s="76">
        <f>16430.2+5700</f>
        <v>22130.2</v>
      </c>
      <c r="G99" s="76">
        <v>0</v>
      </c>
      <c r="H99" s="76">
        <v>0</v>
      </c>
    </row>
    <row r="100" spans="1:8" ht="66">
      <c r="A100" s="71" t="s">
        <v>26</v>
      </c>
      <c r="B100" s="71" t="s">
        <v>11</v>
      </c>
      <c r="C100" s="78" t="s">
        <v>548</v>
      </c>
      <c r="D100" s="75" t="s">
        <v>94</v>
      </c>
      <c r="E100" s="77" t="s">
        <v>381</v>
      </c>
      <c r="F100" s="76">
        <f>F101</f>
        <v>8734</v>
      </c>
      <c r="G100" s="76">
        <f aca="true" t="shared" si="41" ref="G100:H100">G101</f>
        <v>0</v>
      </c>
      <c r="H100" s="76">
        <f t="shared" si="41"/>
        <v>0</v>
      </c>
    </row>
    <row r="101" spans="1:8" ht="82.5">
      <c r="A101" s="71" t="s">
        <v>26</v>
      </c>
      <c r="B101" s="71" t="s">
        <v>11</v>
      </c>
      <c r="C101" s="71" t="s">
        <v>547</v>
      </c>
      <c r="D101" s="71" t="s">
        <v>94</v>
      </c>
      <c r="E101" s="77" t="s">
        <v>549</v>
      </c>
      <c r="F101" s="76">
        <f>F102</f>
        <v>8734</v>
      </c>
      <c r="G101" s="76">
        <f aca="true" t="shared" si="42" ref="G101:H101">G102</f>
        <v>0</v>
      </c>
      <c r="H101" s="76">
        <f t="shared" si="42"/>
        <v>0</v>
      </c>
    </row>
    <row r="102" spans="1:8" ht="33">
      <c r="A102" s="71" t="s">
        <v>26</v>
      </c>
      <c r="B102" s="71" t="s">
        <v>11</v>
      </c>
      <c r="C102" s="71" t="s">
        <v>547</v>
      </c>
      <c r="D102" s="71" t="s">
        <v>97</v>
      </c>
      <c r="E102" s="77" t="s">
        <v>353</v>
      </c>
      <c r="F102" s="76">
        <f>5200+3534</f>
        <v>8734</v>
      </c>
      <c r="G102" s="76">
        <v>0</v>
      </c>
      <c r="H102" s="76">
        <v>0</v>
      </c>
    </row>
    <row r="103" spans="1:8" ht="49.5">
      <c r="A103" s="71" t="s">
        <v>26</v>
      </c>
      <c r="B103" s="71" t="s">
        <v>11</v>
      </c>
      <c r="C103" s="71" t="s">
        <v>233</v>
      </c>
      <c r="D103" s="71" t="s">
        <v>94</v>
      </c>
      <c r="E103" s="77" t="s">
        <v>382</v>
      </c>
      <c r="F103" s="76">
        <f>F104</f>
        <v>3500</v>
      </c>
      <c r="G103" s="76">
        <f aca="true" t="shared" si="43" ref="G103:H104">G104</f>
        <v>3500</v>
      </c>
      <c r="H103" s="76">
        <f t="shared" si="43"/>
        <v>0</v>
      </c>
    </row>
    <row r="104" spans="1:8" ht="66">
      <c r="A104" s="71" t="s">
        <v>26</v>
      </c>
      <c r="B104" s="71" t="s">
        <v>11</v>
      </c>
      <c r="C104" s="71" t="s">
        <v>383</v>
      </c>
      <c r="D104" s="75" t="s">
        <v>94</v>
      </c>
      <c r="E104" s="77" t="s">
        <v>384</v>
      </c>
      <c r="F104" s="76">
        <f>F105</f>
        <v>3500</v>
      </c>
      <c r="G104" s="76">
        <f t="shared" si="43"/>
        <v>3500</v>
      </c>
      <c r="H104" s="76">
        <f t="shared" si="43"/>
        <v>0</v>
      </c>
    </row>
    <row r="105" spans="1:8" ht="33">
      <c r="A105" s="71" t="s">
        <v>26</v>
      </c>
      <c r="B105" s="71" t="s">
        <v>11</v>
      </c>
      <c r="C105" s="71" t="s">
        <v>234</v>
      </c>
      <c r="D105" s="71" t="s">
        <v>94</v>
      </c>
      <c r="E105" s="77" t="s">
        <v>385</v>
      </c>
      <c r="F105" s="76">
        <f>F106</f>
        <v>3500</v>
      </c>
      <c r="G105" s="76">
        <f aca="true" t="shared" si="44" ref="G105:H105">G106</f>
        <v>3500</v>
      </c>
      <c r="H105" s="76">
        <f t="shared" si="44"/>
        <v>0</v>
      </c>
    </row>
    <row r="106" spans="1:8" ht="33">
      <c r="A106" s="71" t="s">
        <v>26</v>
      </c>
      <c r="B106" s="71" t="s">
        <v>11</v>
      </c>
      <c r="C106" s="71" t="s">
        <v>234</v>
      </c>
      <c r="D106" s="71" t="s">
        <v>97</v>
      </c>
      <c r="E106" s="77" t="s">
        <v>353</v>
      </c>
      <c r="F106" s="76">
        <v>3500</v>
      </c>
      <c r="G106" s="76">
        <v>3500</v>
      </c>
      <c r="H106" s="76">
        <v>0</v>
      </c>
    </row>
    <row r="107" spans="1:8" ht="18" customHeight="1">
      <c r="A107" s="71" t="s">
        <v>26</v>
      </c>
      <c r="B107" s="71" t="s">
        <v>75</v>
      </c>
      <c r="C107" s="71" t="s">
        <v>94</v>
      </c>
      <c r="D107" s="71" t="s">
        <v>94</v>
      </c>
      <c r="E107" s="77" t="s">
        <v>50</v>
      </c>
      <c r="F107" s="76">
        <f>F108</f>
        <v>238.3</v>
      </c>
      <c r="G107" s="76">
        <f aca="true" t="shared" si="45" ref="G107:H107">G108</f>
        <v>243</v>
      </c>
      <c r="H107" s="76">
        <f t="shared" si="45"/>
        <v>247.9</v>
      </c>
    </row>
    <row r="108" spans="1:8" ht="66">
      <c r="A108" s="71" t="s">
        <v>26</v>
      </c>
      <c r="B108" s="71" t="s">
        <v>75</v>
      </c>
      <c r="C108" s="71" t="s">
        <v>235</v>
      </c>
      <c r="D108" s="71" t="s">
        <v>94</v>
      </c>
      <c r="E108" s="77" t="s">
        <v>386</v>
      </c>
      <c r="F108" s="76">
        <f>F109+F118</f>
        <v>238.3</v>
      </c>
      <c r="G108" s="76">
        <f aca="true" t="shared" si="46" ref="G108:H108">G109+G118</f>
        <v>243</v>
      </c>
      <c r="H108" s="76">
        <f t="shared" si="46"/>
        <v>247.9</v>
      </c>
    </row>
    <row r="109" spans="1:8" ht="49.5">
      <c r="A109" s="71" t="s">
        <v>26</v>
      </c>
      <c r="B109" s="71" t="s">
        <v>75</v>
      </c>
      <c r="C109" s="71" t="s">
        <v>236</v>
      </c>
      <c r="D109" s="71" t="s">
        <v>94</v>
      </c>
      <c r="E109" s="77" t="s">
        <v>165</v>
      </c>
      <c r="F109" s="76">
        <f>F110+F115</f>
        <v>65.3</v>
      </c>
      <c r="G109" s="76">
        <f aca="true" t="shared" si="47" ref="G109:H109">G110+G115</f>
        <v>66.5</v>
      </c>
      <c r="H109" s="76">
        <f t="shared" si="47"/>
        <v>67.9</v>
      </c>
    </row>
    <row r="110" spans="1:8" ht="33">
      <c r="A110" s="71" t="s">
        <v>26</v>
      </c>
      <c r="B110" s="71" t="s">
        <v>75</v>
      </c>
      <c r="C110" s="71" t="s">
        <v>387</v>
      </c>
      <c r="D110" s="75" t="s">
        <v>94</v>
      </c>
      <c r="E110" s="77" t="s">
        <v>388</v>
      </c>
      <c r="F110" s="76">
        <f>F111+F113</f>
        <v>60</v>
      </c>
      <c r="G110" s="76">
        <f aca="true" t="shared" si="48" ref="G110:H110">G111+G113</f>
        <v>61.2</v>
      </c>
      <c r="H110" s="76">
        <f t="shared" si="48"/>
        <v>62.5</v>
      </c>
    </row>
    <row r="111" spans="1:8" ht="49.5">
      <c r="A111" s="71" t="s">
        <v>26</v>
      </c>
      <c r="B111" s="71" t="s">
        <v>75</v>
      </c>
      <c r="C111" s="71" t="s">
        <v>237</v>
      </c>
      <c r="D111" s="71" t="s">
        <v>94</v>
      </c>
      <c r="E111" s="77" t="s">
        <v>166</v>
      </c>
      <c r="F111" s="76">
        <f>F112</f>
        <v>27</v>
      </c>
      <c r="G111" s="76">
        <f aca="true" t="shared" si="49" ref="G111:H111">G112</f>
        <v>27.5</v>
      </c>
      <c r="H111" s="76">
        <f t="shared" si="49"/>
        <v>28.1</v>
      </c>
    </row>
    <row r="112" spans="1:8" ht="33">
      <c r="A112" s="71" t="s">
        <v>26</v>
      </c>
      <c r="B112" s="71" t="s">
        <v>75</v>
      </c>
      <c r="C112" s="71" t="s">
        <v>237</v>
      </c>
      <c r="D112" s="71" t="s">
        <v>97</v>
      </c>
      <c r="E112" s="77" t="s">
        <v>353</v>
      </c>
      <c r="F112" s="76">
        <v>27</v>
      </c>
      <c r="G112" s="76">
        <v>27.5</v>
      </c>
      <c r="H112" s="76">
        <v>28.1</v>
      </c>
    </row>
    <row r="113" spans="1:8" ht="49.5">
      <c r="A113" s="71" t="s">
        <v>26</v>
      </c>
      <c r="B113" s="71" t="s">
        <v>75</v>
      </c>
      <c r="C113" s="71" t="s">
        <v>389</v>
      </c>
      <c r="D113" s="71" t="s">
        <v>94</v>
      </c>
      <c r="E113" s="77" t="s">
        <v>524</v>
      </c>
      <c r="F113" s="76">
        <f>F114</f>
        <v>33</v>
      </c>
      <c r="G113" s="76">
        <f aca="true" t="shared" si="50" ref="G113:H113">G114</f>
        <v>33.7</v>
      </c>
      <c r="H113" s="76">
        <f t="shared" si="50"/>
        <v>34.4</v>
      </c>
    </row>
    <row r="114" spans="1:8" ht="33">
      <c r="A114" s="71" t="s">
        <v>26</v>
      </c>
      <c r="B114" s="71" t="s">
        <v>75</v>
      </c>
      <c r="C114" s="71" t="s">
        <v>389</v>
      </c>
      <c r="D114" s="71" t="s">
        <v>97</v>
      </c>
      <c r="E114" s="77" t="s">
        <v>353</v>
      </c>
      <c r="F114" s="76">
        <v>33</v>
      </c>
      <c r="G114" s="76">
        <v>33.7</v>
      </c>
      <c r="H114" s="76">
        <v>34.4</v>
      </c>
    </row>
    <row r="115" spans="1:8" ht="18.75" customHeight="1">
      <c r="A115" s="71" t="s">
        <v>26</v>
      </c>
      <c r="B115" s="71" t="s">
        <v>75</v>
      </c>
      <c r="C115" s="71" t="s">
        <v>390</v>
      </c>
      <c r="D115" s="75" t="s">
        <v>94</v>
      </c>
      <c r="E115" s="77" t="s">
        <v>391</v>
      </c>
      <c r="F115" s="76">
        <f>F116</f>
        <v>5.3</v>
      </c>
      <c r="G115" s="76">
        <f aca="true" t="shared" si="51" ref="G115:H116">G116</f>
        <v>5.3</v>
      </c>
      <c r="H115" s="76">
        <f t="shared" si="51"/>
        <v>5.4</v>
      </c>
    </row>
    <row r="116" spans="1:8" ht="115.5">
      <c r="A116" s="71" t="s">
        <v>26</v>
      </c>
      <c r="B116" s="71" t="s">
        <v>75</v>
      </c>
      <c r="C116" s="71" t="s">
        <v>238</v>
      </c>
      <c r="D116" s="71" t="s">
        <v>94</v>
      </c>
      <c r="E116" s="77" t="s">
        <v>392</v>
      </c>
      <c r="F116" s="76">
        <f>F117</f>
        <v>5.3</v>
      </c>
      <c r="G116" s="76">
        <f t="shared" si="51"/>
        <v>5.3</v>
      </c>
      <c r="H116" s="76">
        <f t="shared" si="51"/>
        <v>5.4</v>
      </c>
    </row>
    <row r="117" spans="1:8" ht="33">
      <c r="A117" s="71" t="s">
        <v>26</v>
      </c>
      <c r="B117" s="71" t="s">
        <v>75</v>
      </c>
      <c r="C117" s="71" t="s">
        <v>238</v>
      </c>
      <c r="D117" s="71" t="s">
        <v>97</v>
      </c>
      <c r="E117" s="77" t="s">
        <v>353</v>
      </c>
      <c r="F117" s="76">
        <v>5.3</v>
      </c>
      <c r="G117" s="76">
        <v>5.3</v>
      </c>
      <c r="H117" s="76">
        <v>5.4</v>
      </c>
    </row>
    <row r="118" spans="1:8" ht="33">
      <c r="A118" s="71" t="s">
        <v>26</v>
      </c>
      <c r="B118" s="71" t="s">
        <v>75</v>
      </c>
      <c r="C118" s="71" t="s">
        <v>239</v>
      </c>
      <c r="D118" s="71" t="s">
        <v>94</v>
      </c>
      <c r="E118" s="77" t="s">
        <v>167</v>
      </c>
      <c r="F118" s="76">
        <f>F119</f>
        <v>173</v>
      </c>
      <c r="G118" s="76">
        <f aca="true" t="shared" si="52" ref="G118:H118">G119</f>
        <v>176.5</v>
      </c>
      <c r="H118" s="76">
        <f t="shared" si="52"/>
        <v>180</v>
      </c>
    </row>
    <row r="119" spans="1:8" ht="33">
      <c r="A119" s="71" t="s">
        <v>26</v>
      </c>
      <c r="B119" s="71" t="s">
        <v>75</v>
      </c>
      <c r="C119" s="71" t="s">
        <v>393</v>
      </c>
      <c r="D119" s="75" t="s">
        <v>94</v>
      </c>
      <c r="E119" s="77" t="s">
        <v>394</v>
      </c>
      <c r="F119" s="76">
        <f>F120+F122</f>
        <v>173</v>
      </c>
      <c r="G119" s="76">
        <f aca="true" t="shared" si="53" ref="G119:H119">G120+G122</f>
        <v>176.5</v>
      </c>
      <c r="H119" s="76">
        <f t="shared" si="53"/>
        <v>180</v>
      </c>
    </row>
    <row r="120" spans="1:8" ht="33">
      <c r="A120" s="71" t="s">
        <v>26</v>
      </c>
      <c r="B120" s="71" t="s">
        <v>75</v>
      </c>
      <c r="C120" s="71" t="s">
        <v>240</v>
      </c>
      <c r="D120" s="71" t="s">
        <v>94</v>
      </c>
      <c r="E120" s="77" t="s">
        <v>168</v>
      </c>
      <c r="F120" s="76">
        <f>F121</f>
        <v>30.7</v>
      </c>
      <c r="G120" s="76">
        <f aca="true" t="shared" si="54" ref="G120:H120">G121</f>
        <v>31.4</v>
      </c>
      <c r="H120" s="76">
        <f t="shared" si="54"/>
        <v>32</v>
      </c>
    </row>
    <row r="121" spans="1:8" ht="33">
      <c r="A121" s="71" t="s">
        <v>26</v>
      </c>
      <c r="B121" s="71" t="s">
        <v>75</v>
      </c>
      <c r="C121" s="71" t="s">
        <v>240</v>
      </c>
      <c r="D121" s="71" t="s">
        <v>97</v>
      </c>
      <c r="E121" s="77" t="s">
        <v>353</v>
      </c>
      <c r="F121" s="76">
        <v>30.7</v>
      </c>
      <c r="G121" s="76">
        <v>31.4</v>
      </c>
      <c r="H121" s="76">
        <v>32</v>
      </c>
    </row>
    <row r="122" spans="1:8" ht="49.5">
      <c r="A122" s="71" t="s">
        <v>26</v>
      </c>
      <c r="B122" s="71" t="s">
        <v>75</v>
      </c>
      <c r="C122" s="71" t="s">
        <v>241</v>
      </c>
      <c r="D122" s="71" t="s">
        <v>94</v>
      </c>
      <c r="E122" s="77" t="s">
        <v>169</v>
      </c>
      <c r="F122" s="76">
        <f>F123</f>
        <v>142.3</v>
      </c>
      <c r="G122" s="76">
        <f aca="true" t="shared" si="55" ref="G122:H122">G123</f>
        <v>145.1</v>
      </c>
      <c r="H122" s="76">
        <f t="shared" si="55"/>
        <v>148</v>
      </c>
    </row>
    <row r="123" spans="1:8" ht="18.75" customHeight="1">
      <c r="A123" s="71" t="s">
        <v>26</v>
      </c>
      <c r="B123" s="71" t="s">
        <v>75</v>
      </c>
      <c r="C123" s="71" t="s">
        <v>241</v>
      </c>
      <c r="D123" s="71" t="s">
        <v>98</v>
      </c>
      <c r="E123" s="77" t="s">
        <v>99</v>
      </c>
      <c r="F123" s="76">
        <v>142.3</v>
      </c>
      <c r="G123" s="76">
        <v>145.1</v>
      </c>
      <c r="H123" s="76">
        <v>148</v>
      </c>
    </row>
    <row r="124" spans="1:8" ht="18" customHeight="1">
      <c r="A124" s="71" t="s">
        <v>26</v>
      </c>
      <c r="B124" s="71" t="s">
        <v>85</v>
      </c>
      <c r="C124" s="71" t="s">
        <v>94</v>
      </c>
      <c r="D124" s="71" t="s">
        <v>94</v>
      </c>
      <c r="E124" s="22" t="s">
        <v>51</v>
      </c>
      <c r="F124" s="76">
        <f>F125+F135</f>
        <v>42549.1</v>
      </c>
      <c r="G124" s="76">
        <f aca="true" t="shared" si="56" ref="G124:H124">G125+G135</f>
        <v>14360.8</v>
      </c>
      <c r="H124" s="76">
        <f t="shared" si="56"/>
        <v>14653.3</v>
      </c>
    </row>
    <row r="125" spans="1:8" ht="18.75" customHeight="1">
      <c r="A125" s="71" t="s">
        <v>26</v>
      </c>
      <c r="B125" s="71" t="s">
        <v>76</v>
      </c>
      <c r="C125" s="71" t="s">
        <v>94</v>
      </c>
      <c r="D125" s="71" t="s">
        <v>94</v>
      </c>
      <c r="E125" s="77" t="s">
        <v>52</v>
      </c>
      <c r="F125" s="76">
        <f>F126</f>
        <v>22296.1</v>
      </c>
      <c r="G125" s="76">
        <f aca="true" t="shared" si="57" ref="G125:H126">G126</f>
        <v>0</v>
      </c>
      <c r="H125" s="76">
        <f t="shared" si="57"/>
        <v>0</v>
      </c>
    </row>
    <row r="126" spans="1:8" ht="49.5">
      <c r="A126" s="71" t="s">
        <v>26</v>
      </c>
      <c r="B126" s="71" t="s">
        <v>76</v>
      </c>
      <c r="C126" s="71" t="s">
        <v>225</v>
      </c>
      <c r="D126" s="71" t="s">
        <v>94</v>
      </c>
      <c r="E126" s="77" t="s">
        <v>371</v>
      </c>
      <c r="F126" s="76">
        <f>F127</f>
        <v>22296.1</v>
      </c>
      <c r="G126" s="76">
        <f t="shared" si="57"/>
        <v>0</v>
      </c>
      <c r="H126" s="76">
        <f t="shared" si="57"/>
        <v>0</v>
      </c>
    </row>
    <row r="127" spans="1:8" ht="49.5">
      <c r="A127" s="71" t="s">
        <v>26</v>
      </c>
      <c r="B127" s="71" t="s">
        <v>76</v>
      </c>
      <c r="C127" s="71" t="s">
        <v>395</v>
      </c>
      <c r="D127" s="71" t="s">
        <v>94</v>
      </c>
      <c r="E127" s="77" t="s">
        <v>396</v>
      </c>
      <c r="F127" s="76">
        <f>F128</f>
        <v>22296.1</v>
      </c>
      <c r="G127" s="76">
        <f aca="true" t="shared" si="58" ref="G127:H127">G128</f>
        <v>0</v>
      </c>
      <c r="H127" s="76">
        <f t="shared" si="58"/>
        <v>0</v>
      </c>
    </row>
    <row r="128" spans="1:8" ht="33">
      <c r="A128" s="71" t="s">
        <v>26</v>
      </c>
      <c r="B128" s="71" t="s">
        <v>76</v>
      </c>
      <c r="C128" s="71" t="s">
        <v>397</v>
      </c>
      <c r="D128" s="75" t="s">
        <v>94</v>
      </c>
      <c r="E128" s="77" t="s">
        <v>398</v>
      </c>
      <c r="F128" s="76">
        <f>F129+F133+F131</f>
        <v>22296.1</v>
      </c>
      <c r="G128" s="76">
        <f aca="true" t="shared" si="59" ref="G128:H128">G129+G133+G131</f>
        <v>0</v>
      </c>
      <c r="H128" s="76">
        <f t="shared" si="59"/>
        <v>0</v>
      </c>
    </row>
    <row r="129" spans="1:8" ht="49.5">
      <c r="A129" s="71" t="s">
        <v>26</v>
      </c>
      <c r="B129" s="71" t="s">
        <v>76</v>
      </c>
      <c r="C129" s="71" t="s">
        <v>399</v>
      </c>
      <c r="D129" s="71" t="s">
        <v>94</v>
      </c>
      <c r="E129" s="77" t="s">
        <v>400</v>
      </c>
      <c r="F129" s="76">
        <f>F130</f>
        <v>10848.1</v>
      </c>
      <c r="G129" s="76">
        <f aca="true" t="shared" si="60" ref="G129:H129">G130</f>
        <v>0</v>
      </c>
      <c r="H129" s="76">
        <f t="shared" si="60"/>
        <v>0</v>
      </c>
    </row>
    <row r="130" spans="1:8" ht="49.5">
      <c r="A130" s="71" t="s">
        <v>26</v>
      </c>
      <c r="B130" s="71" t="s">
        <v>76</v>
      </c>
      <c r="C130" s="71" t="s">
        <v>399</v>
      </c>
      <c r="D130" s="71" t="s">
        <v>100</v>
      </c>
      <c r="E130" s="77" t="s">
        <v>401</v>
      </c>
      <c r="F130" s="76">
        <f>15848.1-5000</f>
        <v>10848.1</v>
      </c>
      <c r="G130" s="76">
        <v>0</v>
      </c>
      <c r="H130" s="76">
        <v>0</v>
      </c>
    </row>
    <row r="131" spans="1:8" ht="18" customHeight="1">
      <c r="A131" s="71" t="s">
        <v>26</v>
      </c>
      <c r="B131" s="71" t="s">
        <v>76</v>
      </c>
      <c r="C131" s="71" t="s">
        <v>535</v>
      </c>
      <c r="D131" s="71" t="s">
        <v>94</v>
      </c>
      <c r="E131" s="77" t="s">
        <v>536</v>
      </c>
      <c r="F131" s="76">
        <f>F132</f>
        <v>198</v>
      </c>
      <c r="G131" s="76">
        <f aca="true" t="shared" si="61" ref="G131:H131">G132</f>
        <v>0</v>
      </c>
      <c r="H131" s="76">
        <f t="shared" si="61"/>
        <v>0</v>
      </c>
    </row>
    <row r="132" spans="1:8" ht="49.5">
      <c r="A132" s="71" t="s">
        <v>26</v>
      </c>
      <c r="B132" s="71" t="s">
        <v>76</v>
      </c>
      <c r="C132" s="71" t="s">
        <v>535</v>
      </c>
      <c r="D132" s="71" t="s">
        <v>100</v>
      </c>
      <c r="E132" s="77" t="s">
        <v>401</v>
      </c>
      <c r="F132" s="76">
        <v>198</v>
      </c>
      <c r="G132" s="76">
        <v>0</v>
      </c>
      <c r="H132" s="76">
        <v>0</v>
      </c>
    </row>
    <row r="133" spans="1:8" ht="21" customHeight="1">
      <c r="A133" s="71" t="s">
        <v>26</v>
      </c>
      <c r="B133" s="71" t="s">
        <v>76</v>
      </c>
      <c r="C133" s="71" t="s">
        <v>402</v>
      </c>
      <c r="D133" s="71" t="s">
        <v>94</v>
      </c>
      <c r="E133" s="77" t="s">
        <v>403</v>
      </c>
      <c r="F133" s="76">
        <f>F134</f>
        <v>11250</v>
      </c>
      <c r="G133" s="76">
        <f aca="true" t="shared" si="62" ref="G133:H133">G134</f>
        <v>0</v>
      </c>
      <c r="H133" s="76">
        <f t="shared" si="62"/>
        <v>0</v>
      </c>
    </row>
    <row r="134" spans="1:8" ht="33">
      <c r="A134" s="71" t="s">
        <v>26</v>
      </c>
      <c r="B134" s="71" t="s">
        <v>76</v>
      </c>
      <c r="C134" s="71" t="s">
        <v>402</v>
      </c>
      <c r="D134" s="71" t="s">
        <v>97</v>
      </c>
      <c r="E134" s="77" t="s">
        <v>353</v>
      </c>
      <c r="F134" s="76">
        <f>10550+700</f>
        <v>11250</v>
      </c>
      <c r="G134" s="76">
        <v>0</v>
      </c>
      <c r="H134" s="76">
        <v>0</v>
      </c>
    </row>
    <row r="135" spans="1:8" ht="18" customHeight="1">
      <c r="A135" s="71" t="s">
        <v>26</v>
      </c>
      <c r="B135" s="71" t="s">
        <v>77</v>
      </c>
      <c r="C135" s="71" t="s">
        <v>94</v>
      </c>
      <c r="D135" s="71" t="s">
        <v>94</v>
      </c>
      <c r="E135" s="77" t="s">
        <v>53</v>
      </c>
      <c r="F135" s="76">
        <f>F136</f>
        <v>20253</v>
      </c>
      <c r="G135" s="76">
        <f aca="true" t="shared" si="63" ref="G135:H135">G136</f>
        <v>14360.8</v>
      </c>
      <c r="H135" s="76">
        <f t="shared" si="63"/>
        <v>14653.3</v>
      </c>
    </row>
    <row r="136" spans="1:8" ht="49.5">
      <c r="A136" s="71" t="s">
        <v>26</v>
      </c>
      <c r="B136" s="71" t="s">
        <v>77</v>
      </c>
      <c r="C136" s="71" t="s">
        <v>225</v>
      </c>
      <c r="D136" s="71" t="s">
        <v>94</v>
      </c>
      <c r="E136" s="77" t="s">
        <v>371</v>
      </c>
      <c r="F136" s="76">
        <f>F137</f>
        <v>20253</v>
      </c>
      <c r="G136" s="76">
        <f aca="true" t="shared" si="64" ref="G136:H136">G137</f>
        <v>14360.8</v>
      </c>
      <c r="H136" s="76">
        <f t="shared" si="64"/>
        <v>14653.3</v>
      </c>
    </row>
    <row r="137" spans="1:8" ht="49.5">
      <c r="A137" s="71" t="s">
        <v>26</v>
      </c>
      <c r="B137" s="71" t="s">
        <v>77</v>
      </c>
      <c r="C137" s="71" t="s">
        <v>226</v>
      </c>
      <c r="D137" s="71" t="s">
        <v>94</v>
      </c>
      <c r="E137" s="77" t="s">
        <v>172</v>
      </c>
      <c r="F137" s="76">
        <f>F138+F151</f>
        <v>20253</v>
      </c>
      <c r="G137" s="76">
        <f aca="true" t="shared" si="65" ref="G137:H137">G138+G151</f>
        <v>14360.8</v>
      </c>
      <c r="H137" s="76">
        <f t="shared" si="65"/>
        <v>14653.3</v>
      </c>
    </row>
    <row r="138" spans="1:8" ht="33">
      <c r="A138" s="71" t="s">
        <v>26</v>
      </c>
      <c r="B138" s="71" t="s">
        <v>77</v>
      </c>
      <c r="C138" s="71" t="s">
        <v>404</v>
      </c>
      <c r="D138" s="75" t="s">
        <v>94</v>
      </c>
      <c r="E138" s="77" t="s">
        <v>405</v>
      </c>
      <c r="F138" s="76">
        <f>F139+F141+F143+F145+F147+F149</f>
        <v>19987.2</v>
      </c>
      <c r="G138" s="76">
        <f aca="true" t="shared" si="66" ref="G138:H138">G139+G141+G143+G145+G147+G149</f>
        <v>14095</v>
      </c>
      <c r="H138" s="76">
        <f t="shared" si="66"/>
        <v>14349.3</v>
      </c>
    </row>
    <row r="139" spans="1:8" ht="16.5" customHeight="1">
      <c r="A139" s="71" t="s">
        <v>26</v>
      </c>
      <c r="B139" s="71" t="s">
        <v>77</v>
      </c>
      <c r="C139" s="71" t="s">
        <v>243</v>
      </c>
      <c r="D139" s="71" t="s">
        <v>94</v>
      </c>
      <c r="E139" s="77" t="s">
        <v>173</v>
      </c>
      <c r="F139" s="76">
        <f>F140</f>
        <v>11006</v>
      </c>
      <c r="G139" s="76">
        <f aca="true" t="shared" si="67" ref="G139:H139">G140</f>
        <v>11166</v>
      </c>
      <c r="H139" s="76">
        <f t="shared" si="67"/>
        <v>11250</v>
      </c>
    </row>
    <row r="140" spans="1:8" ht="33">
      <c r="A140" s="71" t="s">
        <v>26</v>
      </c>
      <c r="B140" s="71" t="s">
        <v>77</v>
      </c>
      <c r="C140" s="71" t="s">
        <v>243</v>
      </c>
      <c r="D140" s="71" t="s">
        <v>97</v>
      </c>
      <c r="E140" s="77" t="s">
        <v>353</v>
      </c>
      <c r="F140" s="76">
        <v>11006</v>
      </c>
      <c r="G140" s="76">
        <v>11166</v>
      </c>
      <c r="H140" s="76">
        <v>11250</v>
      </c>
    </row>
    <row r="141" spans="1:8" ht="33">
      <c r="A141" s="71" t="s">
        <v>26</v>
      </c>
      <c r="B141" s="71" t="s">
        <v>77</v>
      </c>
      <c r="C141" s="71" t="s">
        <v>244</v>
      </c>
      <c r="D141" s="71" t="s">
        <v>94</v>
      </c>
      <c r="E141" s="77" t="s">
        <v>174</v>
      </c>
      <c r="F141" s="76">
        <f>F142</f>
        <v>952.2</v>
      </c>
      <c r="G141" s="76">
        <f aca="true" t="shared" si="68" ref="G141:H141">G142</f>
        <v>900</v>
      </c>
      <c r="H141" s="76">
        <f t="shared" si="68"/>
        <v>900</v>
      </c>
    </row>
    <row r="142" spans="1:8" ht="33">
      <c r="A142" s="71" t="s">
        <v>26</v>
      </c>
      <c r="B142" s="71" t="s">
        <v>77</v>
      </c>
      <c r="C142" s="71" t="s">
        <v>244</v>
      </c>
      <c r="D142" s="71" t="s">
        <v>97</v>
      </c>
      <c r="E142" s="77" t="s">
        <v>353</v>
      </c>
      <c r="F142" s="76">
        <v>952.2</v>
      </c>
      <c r="G142" s="76">
        <v>900</v>
      </c>
      <c r="H142" s="76">
        <v>900</v>
      </c>
    </row>
    <row r="143" spans="1:8" ht="15" customHeight="1">
      <c r="A143" s="71" t="s">
        <v>26</v>
      </c>
      <c r="B143" s="71" t="s">
        <v>77</v>
      </c>
      <c r="C143" s="71" t="s">
        <v>245</v>
      </c>
      <c r="D143" s="71" t="s">
        <v>94</v>
      </c>
      <c r="E143" s="77" t="s">
        <v>175</v>
      </c>
      <c r="F143" s="76">
        <f>F144</f>
        <v>1625.1</v>
      </c>
      <c r="G143" s="76">
        <f aca="true" t="shared" si="69" ref="G143:H143">G144</f>
        <v>1625.1</v>
      </c>
      <c r="H143" s="76">
        <f t="shared" si="69"/>
        <v>1795.4</v>
      </c>
    </row>
    <row r="144" spans="1:8" ht="33">
      <c r="A144" s="71" t="s">
        <v>26</v>
      </c>
      <c r="B144" s="71" t="s">
        <v>77</v>
      </c>
      <c r="C144" s="71" t="s">
        <v>245</v>
      </c>
      <c r="D144" s="71" t="s">
        <v>97</v>
      </c>
      <c r="E144" s="77" t="s">
        <v>353</v>
      </c>
      <c r="F144" s="76">
        <v>1625.1</v>
      </c>
      <c r="G144" s="76">
        <v>1625.1</v>
      </c>
      <c r="H144" s="76">
        <v>1795.4</v>
      </c>
    </row>
    <row r="145" spans="1:8" ht="33">
      <c r="A145" s="71" t="s">
        <v>26</v>
      </c>
      <c r="B145" s="71" t="s">
        <v>77</v>
      </c>
      <c r="C145" s="71" t="s">
        <v>246</v>
      </c>
      <c r="D145" s="71" t="s">
        <v>94</v>
      </c>
      <c r="E145" s="77" t="s">
        <v>406</v>
      </c>
      <c r="F145" s="76">
        <f>F146</f>
        <v>145.9</v>
      </c>
      <c r="G145" s="76">
        <f aca="true" t="shared" si="70" ref="G145:H145">G146</f>
        <v>145.9</v>
      </c>
      <c r="H145" s="76">
        <f t="shared" si="70"/>
        <v>145.9</v>
      </c>
    </row>
    <row r="146" spans="1:8" ht="33">
      <c r="A146" s="71" t="s">
        <v>26</v>
      </c>
      <c r="B146" s="71" t="s">
        <v>77</v>
      </c>
      <c r="C146" s="71" t="s">
        <v>246</v>
      </c>
      <c r="D146" s="71" t="s">
        <v>97</v>
      </c>
      <c r="E146" s="77" t="s">
        <v>353</v>
      </c>
      <c r="F146" s="76">
        <v>145.9</v>
      </c>
      <c r="G146" s="76">
        <v>145.9</v>
      </c>
      <c r="H146" s="76">
        <v>145.9</v>
      </c>
    </row>
    <row r="147" spans="1:8" ht="49.5">
      <c r="A147" s="71" t="s">
        <v>26</v>
      </c>
      <c r="B147" s="71" t="s">
        <v>77</v>
      </c>
      <c r="C147" s="71" t="s">
        <v>407</v>
      </c>
      <c r="D147" s="71" t="s">
        <v>94</v>
      </c>
      <c r="E147" s="77" t="s">
        <v>408</v>
      </c>
      <c r="F147" s="76">
        <f>F148</f>
        <v>6000</v>
      </c>
      <c r="G147" s="76">
        <f aca="true" t="shared" si="71" ref="G147:H147">G148</f>
        <v>0</v>
      </c>
      <c r="H147" s="76">
        <f t="shared" si="71"/>
        <v>0</v>
      </c>
    </row>
    <row r="148" spans="1:8" ht="33">
      <c r="A148" s="71" t="s">
        <v>26</v>
      </c>
      <c r="B148" s="71" t="s">
        <v>77</v>
      </c>
      <c r="C148" s="71" t="s">
        <v>407</v>
      </c>
      <c r="D148" s="71" t="s">
        <v>97</v>
      </c>
      <c r="E148" s="77" t="s">
        <v>353</v>
      </c>
      <c r="F148" s="76">
        <v>6000</v>
      </c>
      <c r="G148" s="76">
        <v>0</v>
      </c>
      <c r="H148" s="76">
        <v>0</v>
      </c>
    </row>
    <row r="149" spans="1:8" ht="33">
      <c r="A149" s="71" t="s">
        <v>26</v>
      </c>
      <c r="B149" s="71" t="s">
        <v>77</v>
      </c>
      <c r="C149" s="71" t="s">
        <v>315</v>
      </c>
      <c r="D149" s="71" t="s">
        <v>94</v>
      </c>
      <c r="E149" s="77" t="s">
        <v>409</v>
      </c>
      <c r="F149" s="76">
        <f>F150</f>
        <v>258</v>
      </c>
      <c r="G149" s="76">
        <f aca="true" t="shared" si="72" ref="G149:H149">G150</f>
        <v>258</v>
      </c>
      <c r="H149" s="76">
        <f t="shared" si="72"/>
        <v>258</v>
      </c>
    </row>
    <row r="150" spans="1:8" ht="33">
      <c r="A150" s="71" t="s">
        <v>26</v>
      </c>
      <c r="B150" s="71" t="s">
        <v>77</v>
      </c>
      <c r="C150" s="71" t="s">
        <v>315</v>
      </c>
      <c r="D150" s="71" t="s">
        <v>97</v>
      </c>
      <c r="E150" s="77" t="s">
        <v>353</v>
      </c>
      <c r="F150" s="76">
        <v>258</v>
      </c>
      <c r="G150" s="76">
        <v>258</v>
      </c>
      <c r="H150" s="76">
        <v>258</v>
      </c>
    </row>
    <row r="151" spans="1:8" ht="66">
      <c r="A151" s="71" t="s">
        <v>26</v>
      </c>
      <c r="B151" s="71" t="s">
        <v>77</v>
      </c>
      <c r="C151" s="71" t="s">
        <v>372</v>
      </c>
      <c r="D151" s="75" t="s">
        <v>94</v>
      </c>
      <c r="E151" s="77" t="s">
        <v>373</v>
      </c>
      <c r="F151" s="76">
        <f>F152</f>
        <v>265.8</v>
      </c>
      <c r="G151" s="76">
        <f aca="true" t="shared" si="73" ref="G151:H152">G152</f>
        <v>265.8</v>
      </c>
      <c r="H151" s="76">
        <f t="shared" si="73"/>
        <v>304</v>
      </c>
    </row>
    <row r="152" spans="1:8" ht="49.5">
      <c r="A152" s="71" t="s">
        <v>26</v>
      </c>
      <c r="B152" s="71" t="s">
        <v>77</v>
      </c>
      <c r="C152" s="71" t="s">
        <v>247</v>
      </c>
      <c r="D152" s="71" t="s">
        <v>94</v>
      </c>
      <c r="E152" s="77" t="s">
        <v>176</v>
      </c>
      <c r="F152" s="76">
        <f>F153</f>
        <v>265.8</v>
      </c>
      <c r="G152" s="76">
        <f t="shared" si="73"/>
        <v>265.8</v>
      </c>
      <c r="H152" s="76">
        <f t="shared" si="73"/>
        <v>304</v>
      </c>
    </row>
    <row r="153" spans="1:8" ht="33">
      <c r="A153" s="71" t="s">
        <v>26</v>
      </c>
      <c r="B153" s="71" t="s">
        <v>77</v>
      </c>
      <c r="C153" s="71" t="s">
        <v>247</v>
      </c>
      <c r="D153" s="71" t="s">
        <v>97</v>
      </c>
      <c r="E153" s="77" t="s">
        <v>353</v>
      </c>
      <c r="F153" s="76">
        <v>265.8</v>
      </c>
      <c r="G153" s="76">
        <v>265.8</v>
      </c>
      <c r="H153" s="76">
        <v>304</v>
      </c>
    </row>
    <row r="154" spans="1:8" ht="18" customHeight="1">
      <c r="A154" s="71" t="s">
        <v>26</v>
      </c>
      <c r="B154" s="71" t="s">
        <v>63</v>
      </c>
      <c r="C154" s="71" t="s">
        <v>94</v>
      </c>
      <c r="D154" s="71" t="s">
        <v>94</v>
      </c>
      <c r="E154" s="77" t="s">
        <v>54</v>
      </c>
      <c r="F154" s="76">
        <f>F161+F155</f>
        <v>16514.899999999998</v>
      </c>
      <c r="G154" s="76">
        <f>G161+G155</f>
        <v>15444.3</v>
      </c>
      <c r="H154" s="76">
        <f>H161+H155</f>
        <v>15444.3</v>
      </c>
    </row>
    <row r="155" spans="1:8" ht="12.75">
      <c r="A155" s="15" t="s">
        <v>26</v>
      </c>
      <c r="B155" s="15" t="s">
        <v>340</v>
      </c>
      <c r="C155" s="4"/>
      <c r="D155" s="4"/>
      <c r="E155" s="77" t="s">
        <v>341</v>
      </c>
      <c r="F155" s="76">
        <f>F156</f>
        <v>15444.3</v>
      </c>
      <c r="G155" s="76">
        <f aca="true" t="shared" si="74" ref="G155:H159">G156</f>
        <v>15444.3</v>
      </c>
      <c r="H155" s="76">
        <f t="shared" si="74"/>
        <v>15444.3</v>
      </c>
    </row>
    <row r="156" spans="1:8" ht="49.5">
      <c r="A156" s="15" t="s">
        <v>26</v>
      </c>
      <c r="B156" s="15" t="s">
        <v>340</v>
      </c>
      <c r="C156" s="4" t="s">
        <v>248</v>
      </c>
      <c r="D156" s="4"/>
      <c r="E156" s="22" t="s">
        <v>151</v>
      </c>
      <c r="F156" s="76">
        <f>F157</f>
        <v>15444.3</v>
      </c>
      <c r="G156" s="76">
        <f t="shared" si="74"/>
        <v>15444.3</v>
      </c>
      <c r="H156" s="76">
        <f t="shared" si="74"/>
        <v>15444.3</v>
      </c>
    </row>
    <row r="157" spans="1:8" ht="49.5">
      <c r="A157" s="15" t="s">
        <v>26</v>
      </c>
      <c r="B157" s="15" t="s">
        <v>340</v>
      </c>
      <c r="C157" s="4" t="s">
        <v>249</v>
      </c>
      <c r="D157" s="4"/>
      <c r="E157" s="22" t="s">
        <v>152</v>
      </c>
      <c r="F157" s="76">
        <f>F158</f>
        <v>15444.3</v>
      </c>
      <c r="G157" s="76">
        <f t="shared" si="74"/>
        <v>15444.3</v>
      </c>
      <c r="H157" s="76">
        <f t="shared" si="74"/>
        <v>15444.3</v>
      </c>
    </row>
    <row r="158" spans="1:8" ht="33">
      <c r="A158" s="15" t="s">
        <v>26</v>
      </c>
      <c r="B158" s="15" t="s">
        <v>340</v>
      </c>
      <c r="C158" s="4" t="s">
        <v>422</v>
      </c>
      <c r="D158" s="48"/>
      <c r="E158" s="5" t="s">
        <v>423</v>
      </c>
      <c r="F158" s="76">
        <f>F159</f>
        <v>15444.3</v>
      </c>
      <c r="G158" s="76">
        <f t="shared" si="74"/>
        <v>15444.3</v>
      </c>
      <c r="H158" s="76">
        <f t="shared" si="74"/>
        <v>15444.3</v>
      </c>
    </row>
    <row r="159" spans="1:8" ht="33">
      <c r="A159" s="15" t="s">
        <v>26</v>
      </c>
      <c r="B159" s="15" t="s">
        <v>340</v>
      </c>
      <c r="C159" s="4" t="s">
        <v>250</v>
      </c>
      <c r="D159" s="4"/>
      <c r="E159" s="22" t="s">
        <v>180</v>
      </c>
      <c r="F159" s="76">
        <f>F160</f>
        <v>15444.3</v>
      </c>
      <c r="G159" s="76">
        <f t="shared" si="74"/>
        <v>15444.3</v>
      </c>
      <c r="H159" s="76">
        <f t="shared" si="74"/>
        <v>15444.3</v>
      </c>
    </row>
    <row r="160" spans="1:8" ht="33">
      <c r="A160" s="15" t="s">
        <v>26</v>
      </c>
      <c r="B160" s="15" t="s">
        <v>340</v>
      </c>
      <c r="C160" s="4" t="s">
        <v>250</v>
      </c>
      <c r="D160" s="48">
        <v>600</v>
      </c>
      <c r="E160" s="5" t="s">
        <v>118</v>
      </c>
      <c r="F160" s="76">
        <v>15444.3</v>
      </c>
      <c r="G160" s="76">
        <v>15444.3</v>
      </c>
      <c r="H160" s="76">
        <v>15444.3</v>
      </c>
    </row>
    <row r="161" spans="1:8" ht="17.25" customHeight="1">
      <c r="A161" s="71" t="s">
        <v>26</v>
      </c>
      <c r="B161" s="71" t="s">
        <v>64</v>
      </c>
      <c r="C161" s="71" t="s">
        <v>94</v>
      </c>
      <c r="D161" s="71" t="s">
        <v>94</v>
      </c>
      <c r="E161" s="77" t="s">
        <v>530</v>
      </c>
      <c r="F161" s="76">
        <f>F162</f>
        <v>1070.6</v>
      </c>
      <c r="G161" s="76">
        <f aca="true" t="shared" si="75" ref="G161:H165">G162</f>
        <v>0</v>
      </c>
      <c r="H161" s="76">
        <f t="shared" si="75"/>
        <v>0</v>
      </c>
    </row>
    <row r="162" spans="1:8" ht="49.5">
      <c r="A162" s="71" t="s">
        <v>26</v>
      </c>
      <c r="B162" s="71" t="s">
        <v>64</v>
      </c>
      <c r="C162" s="71" t="s">
        <v>286</v>
      </c>
      <c r="D162" s="71" t="s">
        <v>94</v>
      </c>
      <c r="E162" s="77" t="s">
        <v>410</v>
      </c>
      <c r="F162" s="76">
        <f>F163</f>
        <v>1070.6</v>
      </c>
      <c r="G162" s="76">
        <f t="shared" si="75"/>
        <v>0</v>
      </c>
      <c r="H162" s="76">
        <f t="shared" si="75"/>
        <v>0</v>
      </c>
    </row>
    <row r="163" spans="1:8" ht="86.25" customHeight="1">
      <c r="A163" s="71" t="s">
        <v>26</v>
      </c>
      <c r="B163" s="71" t="s">
        <v>64</v>
      </c>
      <c r="C163" s="71" t="s">
        <v>411</v>
      </c>
      <c r="D163" s="71" t="s">
        <v>94</v>
      </c>
      <c r="E163" s="77" t="s">
        <v>412</v>
      </c>
      <c r="F163" s="76">
        <f>F164</f>
        <v>1070.6</v>
      </c>
      <c r="G163" s="76">
        <f t="shared" si="75"/>
        <v>0</v>
      </c>
      <c r="H163" s="76">
        <f t="shared" si="75"/>
        <v>0</v>
      </c>
    </row>
    <row r="164" spans="1:8" ht="99">
      <c r="A164" s="71" t="s">
        <v>26</v>
      </c>
      <c r="B164" s="71" t="s">
        <v>64</v>
      </c>
      <c r="C164" s="71" t="s">
        <v>413</v>
      </c>
      <c r="D164" s="75" t="s">
        <v>94</v>
      </c>
      <c r="E164" s="77" t="s">
        <v>414</v>
      </c>
      <c r="F164" s="76">
        <f>F165</f>
        <v>1070.6</v>
      </c>
      <c r="G164" s="76">
        <f t="shared" si="75"/>
        <v>0</v>
      </c>
      <c r="H164" s="76">
        <f t="shared" si="75"/>
        <v>0</v>
      </c>
    </row>
    <row r="165" spans="1:8" ht="99">
      <c r="A165" s="71" t="s">
        <v>26</v>
      </c>
      <c r="B165" s="71" t="s">
        <v>64</v>
      </c>
      <c r="C165" s="71" t="s">
        <v>415</v>
      </c>
      <c r="D165" s="71" t="s">
        <v>94</v>
      </c>
      <c r="E165" s="77" t="s">
        <v>416</v>
      </c>
      <c r="F165" s="76">
        <f>F166</f>
        <v>1070.6</v>
      </c>
      <c r="G165" s="76">
        <f t="shared" si="75"/>
        <v>0</v>
      </c>
      <c r="H165" s="76">
        <f t="shared" si="75"/>
        <v>0</v>
      </c>
    </row>
    <row r="166" spans="1:8" ht="33">
      <c r="A166" s="71" t="s">
        <v>26</v>
      </c>
      <c r="B166" s="71" t="s">
        <v>64</v>
      </c>
      <c r="C166" s="71" t="s">
        <v>415</v>
      </c>
      <c r="D166" s="71" t="s">
        <v>97</v>
      </c>
      <c r="E166" s="77" t="s">
        <v>353</v>
      </c>
      <c r="F166" s="76">
        <f>811.1+259.5</f>
        <v>1070.6</v>
      </c>
      <c r="G166" s="76">
        <v>0</v>
      </c>
      <c r="H166" s="76">
        <v>0</v>
      </c>
    </row>
    <row r="167" spans="1:8" ht="20.25" customHeight="1">
      <c r="A167" s="71" t="s">
        <v>26</v>
      </c>
      <c r="B167" s="71" t="s">
        <v>67</v>
      </c>
      <c r="C167" s="71" t="s">
        <v>94</v>
      </c>
      <c r="D167" s="71" t="s">
        <v>94</v>
      </c>
      <c r="E167" s="5" t="s">
        <v>112</v>
      </c>
      <c r="F167" s="76">
        <f>F168</f>
        <v>22461.199999999997</v>
      </c>
      <c r="G167" s="76">
        <f aca="true" t="shared" si="76" ref="G167:H169">G168</f>
        <v>22473.2</v>
      </c>
      <c r="H167" s="76">
        <f t="shared" si="76"/>
        <v>22485.3</v>
      </c>
    </row>
    <row r="168" spans="1:8" ht="18.75" customHeight="1">
      <c r="A168" s="71" t="s">
        <v>26</v>
      </c>
      <c r="B168" s="71" t="s">
        <v>68</v>
      </c>
      <c r="C168" s="71" t="s">
        <v>94</v>
      </c>
      <c r="D168" s="71" t="s">
        <v>94</v>
      </c>
      <c r="E168" s="77" t="s">
        <v>19</v>
      </c>
      <c r="F168" s="76">
        <f>F169</f>
        <v>22461.199999999997</v>
      </c>
      <c r="G168" s="76">
        <f t="shared" si="76"/>
        <v>22473.2</v>
      </c>
      <c r="H168" s="76">
        <f t="shared" si="76"/>
        <v>22485.3</v>
      </c>
    </row>
    <row r="169" spans="1:8" ht="49.5">
      <c r="A169" s="71" t="s">
        <v>26</v>
      </c>
      <c r="B169" s="71" t="s">
        <v>68</v>
      </c>
      <c r="C169" s="71" t="s">
        <v>248</v>
      </c>
      <c r="D169" s="71" t="s">
        <v>94</v>
      </c>
      <c r="E169" s="77" t="s">
        <v>417</v>
      </c>
      <c r="F169" s="76">
        <f>F170</f>
        <v>22461.199999999997</v>
      </c>
      <c r="G169" s="76">
        <f t="shared" si="76"/>
        <v>22473.2</v>
      </c>
      <c r="H169" s="76">
        <f t="shared" si="76"/>
        <v>22485.3</v>
      </c>
    </row>
    <row r="170" spans="1:8" ht="49.5">
      <c r="A170" s="71" t="s">
        <v>26</v>
      </c>
      <c r="B170" s="71" t="s">
        <v>68</v>
      </c>
      <c r="C170" s="71" t="s">
        <v>249</v>
      </c>
      <c r="D170" s="71" t="s">
        <v>94</v>
      </c>
      <c r="E170" s="77" t="s">
        <v>152</v>
      </c>
      <c r="F170" s="76">
        <f>F171+F180+F183</f>
        <v>22461.199999999997</v>
      </c>
      <c r="G170" s="76">
        <f>G171+G180+G183</f>
        <v>22473.2</v>
      </c>
      <c r="H170" s="76">
        <f>H171+H180+H183</f>
        <v>22485.3</v>
      </c>
    </row>
    <row r="171" spans="1:8" ht="33">
      <c r="A171" s="71" t="s">
        <v>26</v>
      </c>
      <c r="B171" s="71" t="s">
        <v>68</v>
      </c>
      <c r="C171" s="71" t="s">
        <v>418</v>
      </c>
      <c r="D171" s="75" t="s">
        <v>94</v>
      </c>
      <c r="E171" s="77" t="s">
        <v>419</v>
      </c>
      <c r="F171" s="76">
        <f>F172+F174+F176</f>
        <v>9097.8</v>
      </c>
      <c r="G171" s="76">
        <f aca="true" t="shared" si="77" ref="G171:H171">G172+G174+G176</f>
        <v>9108.699999999999</v>
      </c>
      <c r="H171" s="76">
        <f t="shared" si="77"/>
        <v>9119.699999999999</v>
      </c>
    </row>
    <row r="172" spans="1:8" ht="33">
      <c r="A172" s="71" t="s">
        <v>26</v>
      </c>
      <c r="B172" s="71" t="s">
        <v>68</v>
      </c>
      <c r="C172" s="71" t="s">
        <v>253</v>
      </c>
      <c r="D172" s="71" t="s">
        <v>94</v>
      </c>
      <c r="E172" s="77" t="s">
        <v>420</v>
      </c>
      <c r="F172" s="76">
        <f>F173</f>
        <v>155.1</v>
      </c>
      <c r="G172" s="76">
        <f aca="true" t="shared" si="78" ref="G172:H172">G173</f>
        <v>160.6</v>
      </c>
      <c r="H172" s="76">
        <f t="shared" si="78"/>
        <v>166.1</v>
      </c>
    </row>
    <row r="173" spans="1:8" ht="33">
      <c r="A173" s="71" t="s">
        <v>26</v>
      </c>
      <c r="B173" s="71" t="s">
        <v>68</v>
      </c>
      <c r="C173" s="71" t="s">
        <v>253</v>
      </c>
      <c r="D173" s="71" t="s">
        <v>97</v>
      </c>
      <c r="E173" s="77" t="s">
        <v>353</v>
      </c>
      <c r="F173" s="76">
        <v>155.1</v>
      </c>
      <c r="G173" s="76">
        <v>160.6</v>
      </c>
      <c r="H173" s="76">
        <v>166.1</v>
      </c>
    </row>
    <row r="174" spans="1:8" ht="49.5">
      <c r="A174" s="71" t="s">
        <v>26</v>
      </c>
      <c r="B174" s="71" t="s">
        <v>68</v>
      </c>
      <c r="C174" s="71" t="s">
        <v>316</v>
      </c>
      <c r="D174" s="71" t="s">
        <v>94</v>
      </c>
      <c r="E174" s="77" t="s">
        <v>153</v>
      </c>
      <c r="F174" s="76">
        <f>F175</f>
        <v>155.3</v>
      </c>
      <c r="G174" s="76">
        <f aca="true" t="shared" si="79" ref="G174:H174">G175</f>
        <v>160.7</v>
      </c>
      <c r="H174" s="76">
        <f t="shared" si="79"/>
        <v>166.2</v>
      </c>
    </row>
    <row r="175" spans="1:8" ht="33">
      <c r="A175" s="71" t="s">
        <v>26</v>
      </c>
      <c r="B175" s="71" t="s">
        <v>68</v>
      </c>
      <c r="C175" s="71" t="s">
        <v>316</v>
      </c>
      <c r="D175" s="71" t="s">
        <v>97</v>
      </c>
      <c r="E175" s="77" t="s">
        <v>353</v>
      </c>
      <c r="F175" s="76">
        <v>155.3</v>
      </c>
      <c r="G175" s="76">
        <v>160.7</v>
      </c>
      <c r="H175" s="76">
        <v>166.2</v>
      </c>
    </row>
    <row r="176" spans="1:8" ht="19.5" customHeight="1">
      <c r="A176" s="71" t="s">
        <v>26</v>
      </c>
      <c r="B176" s="71" t="s">
        <v>68</v>
      </c>
      <c r="C176" s="71" t="s">
        <v>254</v>
      </c>
      <c r="D176" s="71" t="s">
        <v>94</v>
      </c>
      <c r="E176" s="77" t="s">
        <v>421</v>
      </c>
      <c r="F176" s="76">
        <f>F177+F178+F179</f>
        <v>8787.4</v>
      </c>
      <c r="G176" s="76">
        <f aca="true" t="shared" si="80" ref="G176:H176">G177+G178+G179</f>
        <v>8787.4</v>
      </c>
      <c r="H176" s="76">
        <f t="shared" si="80"/>
        <v>8787.4</v>
      </c>
    </row>
    <row r="177" spans="1:8" ht="82.5">
      <c r="A177" s="71" t="s">
        <v>26</v>
      </c>
      <c r="B177" s="71" t="s">
        <v>68</v>
      </c>
      <c r="C177" s="71" t="s">
        <v>254</v>
      </c>
      <c r="D177" s="71" t="s">
        <v>96</v>
      </c>
      <c r="E177" s="77" t="s">
        <v>3</v>
      </c>
      <c r="F177" s="76">
        <v>7092.8</v>
      </c>
      <c r="G177" s="76">
        <v>7092.8</v>
      </c>
      <c r="H177" s="76">
        <v>7092.8</v>
      </c>
    </row>
    <row r="178" spans="1:8" ht="33">
      <c r="A178" s="71" t="s">
        <v>26</v>
      </c>
      <c r="B178" s="71" t="s">
        <v>68</v>
      </c>
      <c r="C178" s="71" t="s">
        <v>254</v>
      </c>
      <c r="D178" s="71" t="s">
        <v>97</v>
      </c>
      <c r="E178" s="77" t="s">
        <v>353</v>
      </c>
      <c r="F178" s="76">
        <v>1600.7</v>
      </c>
      <c r="G178" s="76">
        <v>1600.7</v>
      </c>
      <c r="H178" s="76">
        <v>1600.7</v>
      </c>
    </row>
    <row r="179" spans="1:8" ht="18" customHeight="1">
      <c r="A179" s="71" t="s">
        <v>26</v>
      </c>
      <c r="B179" s="71" t="s">
        <v>68</v>
      </c>
      <c r="C179" s="71" t="s">
        <v>254</v>
      </c>
      <c r="D179" s="71" t="s">
        <v>98</v>
      </c>
      <c r="E179" s="77" t="s">
        <v>99</v>
      </c>
      <c r="F179" s="76">
        <v>93.9</v>
      </c>
      <c r="G179" s="76">
        <v>93.9</v>
      </c>
      <c r="H179" s="76">
        <v>93.9</v>
      </c>
    </row>
    <row r="180" spans="1:8" ht="33">
      <c r="A180" s="15" t="s">
        <v>26</v>
      </c>
      <c r="B180" s="15" t="s">
        <v>68</v>
      </c>
      <c r="C180" s="4" t="s">
        <v>525</v>
      </c>
      <c r="D180" s="23"/>
      <c r="E180" s="5" t="s">
        <v>526</v>
      </c>
      <c r="F180" s="76">
        <f>F181</f>
        <v>13331.3</v>
      </c>
      <c r="G180" s="76">
        <f aca="true" t="shared" si="81" ref="G180:H181">G181</f>
        <v>13331.3</v>
      </c>
      <c r="H180" s="76">
        <f t="shared" si="81"/>
        <v>13331.3</v>
      </c>
    </row>
    <row r="181" spans="1:8" ht="33">
      <c r="A181" s="15" t="s">
        <v>26</v>
      </c>
      <c r="B181" s="15" t="s">
        <v>68</v>
      </c>
      <c r="C181" s="4" t="s">
        <v>251</v>
      </c>
      <c r="D181" s="4"/>
      <c r="E181" s="22" t="s">
        <v>154</v>
      </c>
      <c r="F181" s="76">
        <f>F182</f>
        <v>13331.3</v>
      </c>
      <c r="G181" s="76">
        <f t="shared" si="81"/>
        <v>13331.3</v>
      </c>
      <c r="H181" s="76">
        <f t="shared" si="81"/>
        <v>13331.3</v>
      </c>
    </row>
    <row r="182" spans="1:8" ht="33">
      <c r="A182" s="15" t="s">
        <v>26</v>
      </c>
      <c r="B182" s="15" t="s">
        <v>68</v>
      </c>
      <c r="C182" s="4" t="s">
        <v>251</v>
      </c>
      <c r="D182" s="48">
        <v>600</v>
      </c>
      <c r="E182" s="5" t="s">
        <v>118</v>
      </c>
      <c r="F182" s="76">
        <v>13331.3</v>
      </c>
      <c r="G182" s="76">
        <v>13331.3</v>
      </c>
      <c r="H182" s="76">
        <v>13331.3</v>
      </c>
    </row>
    <row r="183" spans="1:8" ht="33">
      <c r="A183" s="71" t="s">
        <v>26</v>
      </c>
      <c r="B183" s="71" t="s">
        <v>68</v>
      </c>
      <c r="C183" s="71" t="s">
        <v>422</v>
      </c>
      <c r="D183" s="75" t="s">
        <v>94</v>
      </c>
      <c r="E183" s="77" t="s">
        <v>423</v>
      </c>
      <c r="F183" s="76">
        <f>F184</f>
        <v>32.1</v>
      </c>
      <c r="G183" s="76">
        <f aca="true" t="shared" si="82" ref="G183:H183">G184</f>
        <v>33.2</v>
      </c>
      <c r="H183" s="76">
        <f t="shared" si="82"/>
        <v>34.3</v>
      </c>
    </row>
    <row r="184" spans="1:8" ht="66">
      <c r="A184" s="71" t="s">
        <v>26</v>
      </c>
      <c r="B184" s="71" t="s">
        <v>68</v>
      </c>
      <c r="C184" s="71" t="s">
        <v>252</v>
      </c>
      <c r="D184" s="71" t="s">
        <v>94</v>
      </c>
      <c r="E184" s="77" t="s">
        <v>424</v>
      </c>
      <c r="F184" s="76">
        <f>F185</f>
        <v>32.1</v>
      </c>
      <c r="G184" s="76">
        <f aca="true" t="shared" si="83" ref="G184:H184">G185</f>
        <v>33.2</v>
      </c>
      <c r="H184" s="76">
        <f t="shared" si="83"/>
        <v>34.3</v>
      </c>
    </row>
    <row r="185" spans="1:8" ht="33">
      <c r="A185" s="71" t="s">
        <v>26</v>
      </c>
      <c r="B185" s="71" t="s">
        <v>68</v>
      </c>
      <c r="C185" s="71" t="s">
        <v>252</v>
      </c>
      <c r="D185" s="71" t="s">
        <v>425</v>
      </c>
      <c r="E185" s="77" t="s">
        <v>426</v>
      </c>
      <c r="F185" s="76">
        <v>32.1</v>
      </c>
      <c r="G185" s="76">
        <v>33.2</v>
      </c>
      <c r="H185" s="76">
        <v>34.3</v>
      </c>
    </row>
    <row r="186" spans="1:8" ht="15" customHeight="1">
      <c r="A186" s="71" t="s">
        <v>26</v>
      </c>
      <c r="B186" s="71" t="s">
        <v>65</v>
      </c>
      <c r="C186" s="71" t="s">
        <v>94</v>
      </c>
      <c r="D186" s="71" t="s">
        <v>94</v>
      </c>
      <c r="E186" s="17" t="s">
        <v>57</v>
      </c>
      <c r="F186" s="76">
        <f>F187+F193</f>
        <v>2515.2</v>
      </c>
      <c r="G186" s="76">
        <f aca="true" t="shared" si="84" ref="G186:H186">G187+G193</f>
        <v>2527.7</v>
      </c>
      <c r="H186" s="76">
        <f t="shared" si="84"/>
        <v>2540.3</v>
      </c>
    </row>
    <row r="187" spans="1:8" ht="15.75" customHeight="1">
      <c r="A187" s="71" t="s">
        <v>26</v>
      </c>
      <c r="B187" s="71" t="s">
        <v>81</v>
      </c>
      <c r="C187" s="71" t="s">
        <v>94</v>
      </c>
      <c r="D187" s="71" t="s">
        <v>94</v>
      </c>
      <c r="E187" s="77" t="s">
        <v>58</v>
      </c>
      <c r="F187" s="76">
        <f>F188</f>
        <v>1773.5</v>
      </c>
      <c r="G187" s="76">
        <f aca="true" t="shared" si="85" ref="G187:H191">G188</f>
        <v>1773.5</v>
      </c>
      <c r="H187" s="76">
        <f t="shared" si="85"/>
        <v>1773.5</v>
      </c>
    </row>
    <row r="188" spans="1:8" ht="66">
      <c r="A188" s="71" t="s">
        <v>26</v>
      </c>
      <c r="B188" s="71" t="s">
        <v>81</v>
      </c>
      <c r="C188" s="71" t="s">
        <v>206</v>
      </c>
      <c r="D188" s="71" t="s">
        <v>94</v>
      </c>
      <c r="E188" s="77" t="s">
        <v>350</v>
      </c>
      <c r="F188" s="76">
        <f>F189</f>
        <v>1773.5</v>
      </c>
      <c r="G188" s="76">
        <f t="shared" si="85"/>
        <v>1773.5</v>
      </c>
      <c r="H188" s="76">
        <f t="shared" si="85"/>
        <v>1773.5</v>
      </c>
    </row>
    <row r="189" spans="1:8" ht="33">
      <c r="A189" s="71" t="s">
        <v>26</v>
      </c>
      <c r="B189" s="71" t="s">
        <v>81</v>
      </c>
      <c r="C189" s="71" t="s">
        <v>255</v>
      </c>
      <c r="D189" s="71" t="s">
        <v>94</v>
      </c>
      <c r="E189" s="77" t="s">
        <v>155</v>
      </c>
      <c r="F189" s="76">
        <f>F190</f>
        <v>1773.5</v>
      </c>
      <c r="G189" s="76">
        <f t="shared" si="85"/>
        <v>1773.5</v>
      </c>
      <c r="H189" s="76">
        <f t="shared" si="85"/>
        <v>1773.5</v>
      </c>
    </row>
    <row r="190" spans="1:8" ht="49.5">
      <c r="A190" s="71" t="s">
        <v>26</v>
      </c>
      <c r="B190" s="71" t="s">
        <v>81</v>
      </c>
      <c r="C190" s="71" t="s">
        <v>427</v>
      </c>
      <c r="D190" s="75" t="s">
        <v>94</v>
      </c>
      <c r="E190" s="77" t="s">
        <v>428</v>
      </c>
      <c r="F190" s="76">
        <f>F191</f>
        <v>1773.5</v>
      </c>
      <c r="G190" s="76">
        <f t="shared" si="85"/>
        <v>1773.5</v>
      </c>
      <c r="H190" s="76">
        <f t="shared" si="85"/>
        <v>1773.5</v>
      </c>
    </row>
    <row r="191" spans="1:8" ht="66">
      <c r="A191" s="71" t="s">
        <v>26</v>
      </c>
      <c r="B191" s="71" t="s">
        <v>81</v>
      </c>
      <c r="C191" s="71" t="s">
        <v>256</v>
      </c>
      <c r="D191" s="71" t="s">
        <v>94</v>
      </c>
      <c r="E191" s="77" t="s">
        <v>95</v>
      </c>
      <c r="F191" s="76">
        <f>F192</f>
        <v>1773.5</v>
      </c>
      <c r="G191" s="76">
        <f t="shared" si="85"/>
        <v>1773.5</v>
      </c>
      <c r="H191" s="76">
        <f t="shared" si="85"/>
        <v>1773.5</v>
      </c>
    </row>
    <row r="192" spans="1:8" ht="16.5" customHeight="1">
      <c r="A192" s="71" t="s">
        <v>26</v>
      </c>
      <c r="B192" s="71" t="s">
        <v>81</v>
      </c>
      <c r="C192" s="71" t="s">
        <v>256</v>
      </c>
      <c r="D192" s="71" t="s">
        <v>101</v>
      </c>
      <c r="E192" s="77" t="s">
        <v>102</v>
      </c>
      <c r="F192" s="76">
        <v>1773.5</v>
      </c>
      <c r="G192" s="76">
        <v>1773.5</v>
      </c>
      <c r="H192" s="76">
        <v>1773.5</v>
      </c>
    </row>
    <row r="193" spans="1:8" ht="15.75" customHeight="1">
      <c r="A193" s="71" t="s">
        <v>26</v>
      </c>
      <c r="B193" s="71" t="s">
        <v>66</v>
      </c>
      <c r="C193" s="71" t="s">
        <v>94</v>
      </c>
      <c r="D193" s="71" t="s">
        <v>94</v>
      </c>
      <c r="E193" s="77" t="s">
        <v>60</v>
      </c>
      <c r="F193" s="76">
        <f>F194</f>
        <v>741.7</v>
      </c>
      <c r="G193" s="76">
        <f aca="true" t="shared" si="86" ref="G193:H193">G194</f>
        <v>754.2</v>
      </c>
      <c r="H193" s="76">
        <f t="shared" si="86"/>
        <v>766.8</v>
      </c>
    </row>
    <row r="194" spans="1:8" ht="66">
      <c r="A194" s="71" t="s">
        <v>26</v>
      </c>
      <c r="B194" s="71" t="s">
        <v>66</v>
      </c>
      <c r="C194" s="71" t="s">
        <v>206</v>
      </c>
      <c r="D194" s="71" t="s">
        <v>94</v>
      </c>
      <c r="E194" s="77" t="s">
        <v>350</v>
      </c>
      <c r="F194" s="76">
        <f>F195+F199</f>
        <v>741.7</v>
      </c>
      <c r="G194" s="76">
        <f aca="true" t="shared" si="87" ref="G194:H194">G195+G199</f>
        <v>754.2</v>
      </c>
      <c r="H194" s="76">
        <f t="shared" si="87"/>
        <v>766.8</v>
      </c>
    </row>
    <row r="195" spans="1:8" ht="66">
      <c r="A195" s="71" t="s">
        <v>26</v>
      </c>
      <c r="B195" s="71" t="s">
        <v>66</v>
      </c>
      <c r="C195" s="71" t="s">
        <v>219</v>
      </c>
      <c r="D195" s="71" t="s">
        <v>94</v>
      </c>
      <c r="E195" s="77" t="s">
        <v>156</v>
      </c>
      <c r="F195" s="76">
        <f>F196</f>
        <v>408</v>
      </c>
      <c r="G195" s="76">
        <f aca="true" t="shared" si="88" ref="G195:H196">G196</f>
        <v>416.2</v>
      </c>
      <c r="H195" s="76">
        <f t="shared" si="88"/>
        <v>424.5</v>
      </c>
    </row>
    <row r="196" spans="1:8" ht="66">
      <c r="A196" s="71" t="s">
        <v>26</v>
      </c>
      <c r="B196" s="71" t="s">
        <v>66</v>
      </c>
      <c r="C196" s="71" t="s">
        <v>368</v>
      </c>
      <c r="D196" s="75" t="s">
        <v>94</v>
      </c>
      <c r="E196" s="77" t="s">
        <v>369</v>
      </c>
      <c r="F196" s="76">
        <f>F197</f>
        <v>408</v>
      </c>
      <c r="G196" s="76">
        <f t="shared" si="88"/>
        <v>416.2</v>
      </c>
      <c r="H196" s="76">
        <f t="shared" si="88"/>
        <v>424.5</v>
      </c>
    </row>
    <row r="197" spans="1:8" ht="49.5">
      <c r="A197" s="71" t="s">
        <v>26</v>
      </c>
      <c r="B197" s="71" t="s">
        <v>66</v>
      </c>
      <c r="C197" s="71" t="s">
        <v>257</v>
      </c>
      <c r="D197" s="71" t="s">
        <v>94</v>
      </c>
      <c r="E197" s="77" t="s">
        <v>429</v>
      </c>
      <c r="F197" s="76">
        <f>F198</f>
        <v>408</v>
      </c>
      <c r="G197" s="76">
        <f aca="true" t="shared" si="89" ref="G197:H197">G198</f>
        <v>416.2</v>
      </c>
      <c r="H197" s="76">
        <f t="shared" si="89"/>
        <v>424.5</v>
      </c>
    </row>
    <row r="198" spans="1:8" ht="33">
      <c r="A198" s="71" t="s">
        <v>26</v>
      </c>
      <c r="B198" s="71" t="s">
        <v>66</v>
      </c>
      <c r="C198" s="71" t="s">
        <v>257</v>
      </c>
      <c r="D198" s="71" t="s">
        <v>425</v>
      </c>
      <c r="E198" s="77" t="s">
        <v>426</v>
      </c>
      <c r="F198" s="76">
        <v>408</v>
      </c>
      <c r="G198" s="76">
        <v>416.2</v>
      </c>
      <c r="H198" s="76">
        <v>424.5</v>
      </c>
    </row>
    <row r="199" spans="1:8" ht="33">
      <c r="A199" s="71" t="s">
        <v>26</v>
      </c>
      <c r="B199" s="71" t="s">
        <v>66</v>
      </c>
      <c r="C199" s="71" t="s">
        <v>255</v>
      </c>
      <c r="D199" s="71" t="s">
        <v>94</v>
      </c>
      <c r="E199" s="77" t="s">
        <v>155</v>
      </c>
      <c r="F199" s="76">
        <f>F200+F203</f>
        <v>333.7</v>
      </c>
      <c r="G199" s="76">
        <f aca="true" t="shared" si="90" ref="G199:H199">G200+G203</f>
        <v>338</v>
      </c>
      <c r="H199" s="76">
        <f t="shared" si="90"/>
        <v>342.3</v>
      </c>
    </row>
    <row r="200" spans="1:8" ht="49.5">
      <c r="A200" s="71" t="s">
        <v>26</v>
      </c>
      <c r="B200" s="71" t="s">
        <v>66</v>
      </c>
      <c r="C200" s="71" t="s">
        <v>427</v>
      </c>
      <c r="D200" s="75" t="s">
        <v>94</v>
      </c>
      <c r="E200" s="77" t="s">
        <v>428</v>
      </c>
      <c r="F200" s="76">
        <f>F201</f>
        <v>121</v>
      </c>
      <c r="G200" s="76">
        <f aca="true" t="shared" si="91" ref="G200:H200">G201</f>
        <v>121</v>
      </c>
      <c r="H200" s="76">
        <f t="shared" si="91"/>
        <v>121</v>
      </c>
    </row>
    <row r="201" spans="1:8" ht="49.5">
      <c r="A201" s="71" t="s">
        <v>26</v>
      </c>
      <c r="B201" s="71" t="s">
        <v>66</v>
      </c>
      <c r="C201" s="71" t="s">
        <v>259</v>
      </c>
      <c r="D201" s="71" t="s">
        <v>94</v>
      </c>
      <c r="E201" s="77" t="s">
        <v>430</v>
      </c>
      <c r="F201" s="76">
        <f>F202</f>
        <v>121</v>
      </c>
      <c r="G201" s="76">
        <f aca="true" t="shared" si="92" ref="G201:H201">G202</f>
        <v>121</v>
      </c>
      <c r="H201" s="76">
        <f t="shared" si="92"/>
        <v>121</v>
      </c>
    </row>
    <row r="202" spans="1:8" ht="15.75" customHeight="1">
      <c r="A202" s="71" t="s">
        <v>26</v>
      </c>
      <c r="B202" s="71" t="s">
        <v>66</v>
      </c>
      <c r="C202" s="71" t="s">
        <v>259</v>
      </c>
      <c r="D202" s="71" t="s">
        <v>101</v>
      </c>
      <c r="E202" s="77" t="s">
        <v>102</v>
      </c>
      <c r="F202" s="76">
        <v>121</v>
      </c>
      <c r="G202" s="76">
        <v>121</v>
      </c>
      <c r="H202" s="76">
        <v>121</v>
      </c>
    </row>
    <row r="203" spans="1:8" ht="82.5">
      <c r="A203" s="71" t="s">
        <v>26</v>
      </c>
      <c r="B203" s="71" t="s">
        <v>66</v>
      </c>
      <c r="C203" s="71" t="s">
        <v>431</v>
      </c>
      <c r="D203" s="75" t="s">
        <v>94</v>
      </c>
      <c r="E203" s="77" t="s">
        <v>432</v>
      </c>
      <c r="F203" s="76">
        <f>F204</f>
        <v>212.7</v>
      </c>
      <c r="G203" s="76">
        <f aca="true" t="shared" si="93" ref="G203:H204">G204</f>
        <v>217</v>
      </c>
      <c r="H203" s="76">
        <f t="shared" si="93"/>
        <v>221.3</v>
      </c>
    </row>
    <row r="204" spans="1:8" ht="33">
      <c r="A204" s="71" t="s">
        <v>26</v>
      </c>
      <c r="B204" s="71" t="s">
        <v>66</v>
      </c>
      <c r="C204" s="71" t="s">
        <v>258</v>
      </c>
      <c r="D204" s="71" t="s">
        <v>94</v>
      </c>
      <c r="E204" s="77" t="s">
        <v>198</v>
      </c>
      <c r="F204" s="76">
        <f>F205</f>
        <v>212.7</v>
      </c>
      <c r="G204" s="76">
        <f t="shared" si="93"/>
        <v>217</v>
      </c>
      <c r="H204" s="76">
        <f t="shared" si="93"/>
        <v>221.3</v>
      </c>
    </row>
    <row r="205" spans="1:8" ht="15" customHeight="1">
      <c r="A205" s="71" t="s">
        <v>26</v>
      </c>
      <c r="B205" s="71" t="s">
        <v>66</v>
      </c>
      <c r="C205" s="71" t="s">
        <v>258</v>
      </c>
      <c r="D205" s="71" t="s">
        <v>101</v>
      </c>
      <c r="E205" s="77" t="s">
        <v>102</v>
      </c>
      <c r="F205" s="76">
        <v>212.7</v>
      </c>
      <c r="G205" s="76">
        <v>217</v>
      </c>
      <c r="H205" s="76">
        <v>221.3</v>
      </c>
    </row>
    <row r="206" spans="1:8" ht="15.75" customHeight="1">
      <c r="A206" s="71" t="s">
        <v>26</v>
      </c>
      <c r="B206" s="71" t="s">
        <v>343</v>
      </c>
      <c r="C206" s="71" t="s">
        <v>94</v>
      </c>
      <c r="D206" s="71" t="s">
        <v>94</v>
      </c>
      <c r="E206" s="5" t="s">
        <v>91</v>
      </c>
      <c r="F206" s="76">
        <f>F207</f>
        <v>2068.6</v>
      </c>
      <c r="G206" s="76">
        <f aca="true" t="shared" si="94" ref="G206:H206">G207</f>
        <v>2110</v>
      </c>
      <c r="H206" s="76">
        <f t="shared" si="94"/>
        <v>2152.2</v>
      </c>
    </row>
    <row r="207" spans="1:8" ht="33">
      <c r="A207" s="71" t="s">
        <v>26</v>
      </c>
      <c r="B207" s="71" t="s">
        <v>92</v>
      </c>
      <c r="C207" s="71" t="s">
        <v>94</v>
      </c>
      <c r="D207" s="71" t="s">
        <v>94</v>
      </c>
      <c r="E207" s="77" t="s">
        <v>93</v>
      </c>
      <c r="F207" s="76">
        <f>F208</f>
        <v>2068.6</v>
      </c>
      <c r="G207" s="76">
        <f aca="true" t="shared" si="95" ref="G207:H209">G208</f>
        <v>2110</v>
      </c>
      <c r="H207" s="76">
        <f t="shared" si="95"/>
        <v>2152.2</v>
      </c>
    </row>
    <row r="208" spans="1:8" ht="66">
      <c r="A208" s="71" t="s">
        <v>26</v>
      </c>
      <c r="B208" s="71" t="s">
        <v>92</v>
      </c>
      <c r="C208" s="71" t="s">
        <v>206</v>
      </c>
      <c r="D208" s="71" t="s">
        <v>94</v>
      </c>
      <c r="E208" s="77" t="s">
        <v>350</v>
      </c>
      <c r="F208" s="76">
        <f>F209</f>
        <v>2068.6</v>
      </c>
      <c r="G208" s="76">
        <f t="shared" si="95"/>
        <v>2110</v>
      </c>
      <c r="H208" s="76">
        <f t="shared" si="95"/>
        <v>2152.2</v>
      </c>
    </row>
    <row r="209" spans="1:8" ht="66">
      <c r="A209" s="71" t="s">
        <v>26</v>
      </c>
      <c r="B209" s="71" t="s">
        <v>92</v>
      </c>
      <c r="C209" s="71" t="s">
        <v>219</v>
      </c>
      <c r="D209" s="71" t="s">
        <v>94</v>
      </c>
      <c r="E209" s="77" t="s">
        <v>156</v>
      </c>
      <c r="F209" s="76">
        <f>F210</f>
        <v>2068.6</v>
      </c>
      <c r="G209" s="76">
        <f t="shared" si="95"/>
        <v>2110</v>
      </c>
      <c r="H209" s="76">
        <f t="shared" si="95"/>
        <v>2152.2</v>
      </c>
    </row>
    <row r="210" spans="1:8" ht="49.5">
      <c r="A210" s="71" t="s">
        <v>26</v>
      </c>
      <c r="B210" s="71" t="s">
        <v>92</v>
      </c>
      <c r="C210" s="71" t="s">
        <v>433</v>
      </c>
      <c r="D210" s="75" t="s">
        <v>94</v>
      </c>
      <c r="E210" s="77" t="s">
        <v>434</v>
      </c>
      <c r="F210" s="76">
        <f>F211+F213+F215</f>
        <v>2068.6</v>
      </c>
      <c r="G210" s="76">
        <f aca="true" t="shared" si="96" ref="G210:H210">G211+G213+G215</f>
        <v>2110</v>
      </c>
      <c r="H210" s="76">
        <f t="shared" si="96"/>
        <v>2152.2</v>
      </c>
    </row>
    <row r="211" spans="1:8" ht="99">
      <c r="A211" s="71" t="s">
        <v>26</v>
      </c>
      <c r="B211" s="71" t="s">
        <v>92</v>
      </c>
      <c r="C211" s="71" t="s">
        <v>260</v>
      </c>
      <c r="D211" s="71" t="s">
        <v>94</v>
      </c>
      <c r="E211" s="77" t="s">
        <v>435</v>
      </c>
      <c r="F211" s="76">
        <f>F212</f>
        <v>942.5</v>
      </c>
      <c r="G211" s="76">
        <f aca="true" t="shared" si="97" ref="G211:H211">G212</f>
        <v>961.4</v>
      </c>
      <c r="H211" s="76">
        <f t="shared" si="97"/>
        <v>980.6</v>
      </c>
    </row>
    <row r="212" spans="1:8" ht="12.75">
      <c r="A212" s="71" t="s">
        <v>26</v>
      </c>
      <c r="B212" s="71" t="s">
        <v>92</v>
      </c>
      <c r="C212" s="71" t="s">
        <v>260</v>
      </c>
      <c r="D212" s="71" t="s">
        <v>98</v>
      </c>
      <c r="E212" s="77" t="s">
        <v>99</v>
      </c>
      <c r="F212" s="76">
        <v>942.5</v>
      </c>
      <c r="G212" s="76">
        <v>961.4</v>
      </c>
      <c r="H212" s="76">
        <v>980.6</v>
      </c>
    </row>
    <row r="213" spans="1:8" ht="99">
      <c r="A213" s="71" t="s">
        <v>26</v>
      </c>
      <c r="B213" s="71" t="s">
        <v>92</v>
      </c>
      <c r="C213" s="71" t="s">
        <v>261</v>
      </c>
      <c r="D213" s="71" t="s">
        <v>94</v>
      </c>
      <c r="E213" s="77" t="s">
        <v>195</v>
      </c>
      <c r="F213" s="76">
        <f>F214</f>
        <v>489.6</v>
      </c>
      <c r="G213" s="76">
        <f aca="true" t="shared" si="98" ref="G213:H213">G214</f>
        <v>499.4</v>
      </c>
      <c r="H213" s="76">
        <f t="shared" si="98"/>
        <v>509.4</v>
      </c>
    </row>
    <row r="214" spans="1:8" ht="18" customHeight="1">
      <c r="A214" s="71" t="s">
        <v>26</v>
      </c>
      <c r="B214" s="71" t="s">
        <v>92</v>
      </c>
      <c r="C214" s="71" t="s">
        <v>261</v>
      </c>
      <c r="D214" s="71" t="s">
        <v>98</v>
      </c>
      <c r="E214" s="77" t="s">
        <v>99</v>
      </c>
      <c r="F214" s="76">
        <v>489.6</v>
      </c>
      <c r="G214" s="76">
        <v>499.4</v>
      </c>
      <c r="H214" s="76">
        <v>509.4</v>
      </c>
    </row>
    <row r="215" spans="1:8" ht="82.5">
      <c r="A215" s="71" t="s">
        <v>26</v>
      </c>
      <c r="B215" s="71" t="s">
        <v>92</v>
      </c>
      <c r="C215" s="71" t="s">
        <v>436</v>
      </c>
      <c r="D215" s="71" t="s">
        <v>94</v>
      </c>
      <c r="E215" s="77" t="s">
        <v>437</v>
      </c>
      <c r="F215" s="76">
        <f>F216</f>
        <v>636.5</v>
      </c>
      <c r="G215" s="76">
        <f aca="true" t="shared" si="99" ref="G215:H215">G216</f>
        <v>649.2</v>
      </c>
      <c r="H215" s="76">
        <f t="shared" si="99"/>
        <v>662.2</v>
      </c>
    </row>
    <row r="216" spans="1:8" ht="17.25" customHeight="1">
      <c r="A216" s="71" t="s">
        <v>26</v>
      </c>
      <c r="B216" s="71" t="s">
        <v>92</v>
      </c>
      <c r="C216" s="71" t="s">
        <v>436</v>
      </c>
      <c r="D216" s="71" t="s">
        <v>98</v>
      </c>
      <c r="E216" s="77" t="s">
        <v>99</v>
      </c>
      <c r="F216" s="76">
        <v>636.5</v>
      </c>
      <c r="G216" s="76">
        <v>649.2</v>
      </c>
      <c r="H216" s="76">
        <v>662.2</v>
      </c>
    </row>
    <row r="217" spans="1:8" ht="33">
      <c r="A217" s="72" t="s">
        <v>61</v>
      </c>
      <c r="B217" s="75" t="s">
        <v>94</v>
      </c>
      <c r="C217" s="75" t="s">
        <v>94</v>
      </c>
      <c r="D217" s="75" t="s">
        <v>94</v>
      </c>
      <c r="E217" s="73" t="s">
        <v>438</v>
      </c>
      <c r="F217" s="74">
        <f>F218+F246</f>
        <v>13862.5</v>
      </c>
      <c r="G217" s="74">
        <f aca="true" t="shared" si="100" ref="G217:H217">G218+G246</f>
        <v>11185.3</v>
      </c>
      <c r="H217" s="74">
        <f t="shared" si="100"/>
        <v>11208.5</v>
      </c>
    </row>
    <row r="218" spans="1:8" ht="18" customHeight="1">
      <c r="A218" s="71" t="s">
        <v>61</v>
      </c>
      <c r="B218" s="71" t="s">
        <v>82</v>
      </c>
      <c r="C218" s="71" t="s">
        <v>94</v>
      </c>
      <c r="D218" s="71" t="s">
        <v>94</v>
      </c>
      <c r="E218" s="14" t="s">
        <v>27</v>
      </c>
      <c r="F218" s="76">
        <f>F219+F227+F232</f>
        <v>13162.5</v>
      </c>
      <c r="G218" s="76">
        <f aca="true" t="shared" si="101" ref="G218:H218">G219+G227+G232</f>
        <v>11185.3</v>
      </c>
      <c r="H218" s="76">
        <f t="shared" si="101"/>
        <v>11208.5</v>
      </c>
    </row>
    <row r="219" spans="1:8" ht="49.5">
      <c r="A219" s="71" t="s">
        <v>61</v>
      </c>
      <c r="B219" s="71" t="s">
        <v>72</v>
      </c>
      <c r="C219" s="71" t="s">
        <v>94</v>
      </c>
      <c r="D219" s="71" t="s">
        <v>94</v>
      </c>
      <c r="E219" s="77" t="s">
        <v>13</v>
      </c>
      <c r="F219" s="76">
        <f>F220</f>
        <v>9521.5</v>
      </c>
      <c r="G219" s="76">
        <f aca="true" t="shared" si="102" ref="G219:H219">G220</f>
        <v>9521.5</v>
      </c>
      <c r="H219" s="76">
        <f t="shared" si="102"/>
        <v>9521.5</v>
      </c>
    </row>
    <row r="220" spans="1:8" ht="49.5">
      <c r="A220" s="71" t="s">
        <v>61</v>
      </c>
      <c r="B220" s="71" t="s">
        <v>72</v>
      </c>
      <c r="C220" s="71" t="s">
        <v>262</v>
      </c>
      <c r="D220" s="71" t="s">
        <v>94</v>
      </c>
      <c r="E220" s="77" t="s">
        <v>439</v>
      </c>
      <c r="F220" s="76">
        <f>F221</f>
        <v>9521.5</v>
      </c>
      <c r="G220" s="76">
        <f aca="true" t="shared" si="103" ref="G220:H222">G221</f>
        <v>9521.5</v>
      </c>
      <c r="H220" s="76">
        <f t="shared" si="103"/>
        <v>9521.5</v>
      </c>
    </row>
    <row r="221" spans="1:8" ht="17.25" customHeight="1">
      <c r="A221" s="71" t="s">
        <v>61</v>
      </c>
      <c r="B221" s="71" t="s">
        <v>72</v>
      </c>
      <c r="C221" s="71" t="s">
        <v>263</v>
      </c>
      <c r="D221" s="71" t="s">
        <v>94</v>
      </c>
      <c r="E221" s="77" t="s">
        <v>2</v>
      </c>
      <c r="F221" s="76">
        <f>F222</f>
        <v>9521.5</v>
      </c>
      <c r="G221" s="76">
        <f t="shared" si="103"/>
        <v>9521.5</v>
      </c>
      <c r="H221" s="76">
        <f t="shared" si="103"/>
        <v>9521.5</v>
      </c>
    </row>
    <row r="222" spans="1:8" ht="18" customHeight="1">
      <c r="A222" s="71" t="s">
        <v>61</v>
      </c>
      <c r="B222" s="71" t="s">
        <v>72</v>
      </c>
      <c r="C222" s="71" t="s">
        <v>440</v>
      </c>
      <c r="D222" s="75" t="s">
        <v>94</v>
      </c>
      <c r="E222" s="77" t="s">
        <v>441</v>
      </c>
      <c r="F222" s="76">
        <f>F223</f>
        <v>9521.5</v>
      </c>
      <c r="G222" s="76">
        <f t="shared" si="103"/>
        <v>9521.5</v>
      </c>
      <c r="H222" s="76">
        <f t="shared" si="103"/>
        <v>9521.5</v>
      </c>
    </row>
    <row r="223" spans="1:8" ht="82.5">
      <c r="A223" s="71" t="s">
        <v>61</v>
      </c>
      <c r="B223" s="71" t="s">
        <v>72</v>
      </c>
      <c r="C223" s="71" t="s">
        <v>264</v>
      </c>
      <c r="D223" s="71" t="s">
        <v>94</v>
      </c>
      <c r="E223" s="77" t="s">
        <v>354</v>
      </c>
      <c r="F223" s="76">
        <f>F224+F225+F226</f>
        <v>9521.5</v>
      </c>
      <c r="G223" s="76">
        <f aca="true" t="shared" si="104" ref="G223:H223">G224+G225+G226</f>
        <v>9521.5</v>
      </c>
      <c r="H223" s="76">
        <f t="shared" si="104"/>
        <v>9521.5</v>
      </c>
    </row>
    <row r="224" spans="1:8" ht="82.5">
      <c r="A224" s="71" t="s">
        <v>61</v>
      </c>
      <c r="B224" s="71" t="s">
        <v>72</v>
      </c>
      <c r="C224" s="71" t="s">
        <v>264</v>
      </c>
      <c r="D224" s="71" t="s">
        <v>96</v>
      </c>
      <c r="E224" s="77" t="s">
        <v>3</v>
      </c>
      <c r="F224" s="76">
        <v>8007.7</v>
      </c>
      <c r="G224" s="76">
        <v>8007.7</v>
      </c>
      <c r="H224" s="76">
        <v>8007.7</v>
      </c>
    </row>
    <row r="225" spans="1:8" ht="33">
      <c r="A225" s="71" t="s">
        <v>61</v>
      </c>
      <c r="B225" s="71" t="s">
        <v>72</v>
      </c>
      <c r="C225" s="71" t="s">
        <v>264</v>
      </c>
      <c r="D225" s="71" t="s">
        <v>97</v>
      </c>
      <c r="E225" s="77" t="s">
        <v>353</v>
      </c>
      <c r="F225" s="76">
        <v>1395.4</v>
      </c>
      <c r="G225" s="76">
        <v>1395.4</v>
      </c>
      <c r="H225" s="76">
        <v>1395.4</v>
      </c>
    </row>
    <row r="226" spans="1:8" ht="18" customHeight="1">
      <c r="A226" s="71" t="s">
        <v>61</v>
      </c>
      <c r="B226" s="71" t="s">
        <v>72</v>
      </c>
      <c r="C226" s="71" t="s">
        <v>264</v>
      </c>
      <c r="D226" s="71" t="s">
        <v>98</v>
      </c>
      <c r="E226" s="77" t="s">
        <v>99</v>
      </c>
      <c r="F226" s="76">
        <v>118.4</v>
      </c>
      <c r="G226" s="76">
        <v>118.4</v>
      </c>
      <c r="H226" s="76">
        <v>118.4</v>
      </c>
    </row>
    <row r="227" spans="1:8" ht="15.75" customHeight="1">
      <c r="A227" s="71" t="s">
        <v>61</v>
      </c>
      <c r="B227" s="71" t="s">
        <v>73</v>
      </c>
      <c r="C227" s="71" t="s">
        <v>94</v>
      </c>
      <c r="D227" s="71" t="s">
        <v>94</v>
      </c>
      <c r="E227" s="77" t="s">
        <v>14</v>
      </c>
      <c r="F227" s="76">
        <f aca="true" t="shared" si="105" ref="F227:H230">F228</f>
        <v>2000</v>
      </c>
      <c r="G227" s="76">
        <f t="shared" si="105"/>
        <v>500</v>
      </c>
      <c r="H227" s="76">
        <f t="shared" si="105"/>
        <v>500</v>
      </c>
    </row>
    <row r="228" spans="1:8" ht="19.5" customHeight="1">
      <c r="A228" s="71" t="s">
        <v>61</v>
      </c>
      <c r="B228" s="71" t="s">
        <v>73</v>
      </c>
      <c r="C228" s="71" t="s">
        <v>320</v>
      </c>
      <c r="D228" s="71" t="s">
        <v>94</v>
      </c>
      <c r="E228" s="77" t="s">
        <v>442</v>
      </c>
      <c r="F228" s="76">
        <f t="shared" si="105"/>
        <v>2000</v>
      </c>
      <c r="G228" s="76">
        <f t="shared" si="105"/>
        <v>500</v>
      </c>
      <c r="H228" s="76">
        <f t="shared" si="105"/>
        <v>500</v>
      </c>
    </row>
    <row r="229" spans="1:8" ht="17.25" customHeight="1">
      <c r="A229" s="71" t="s">
        <v>61</v>
      </c>
      <c r="B229" s="71" t="s">
        <v>73</v>
      </c>
      <c r="C229" s="71" t="s">
        <v>443</v>
      </c>
      <c r="D229" s="71" t="s">
        <v>94</v>
      </c>
      <c r="E229" s="77" t="s">
        <v>14</v>
      </c>
      <c r="F229" s="76">
        <f t="shared" si="105"/>
        <v>2000</v>
      </c>
      <c r="G229" s="76">
        <f t="shared" si="105"/>
        <v>500</v>
      </c>
      <c r="H229" s="76">
        <f t="shared" si="105"/>
        <v>500</v>
      </c>
    </row>
    <row r="230" spans="1:8" ht="33">
      <c r="A230" s="71" t="s">
        <v>61</v>
      </c>
      <c r="B230" s="71" t="s">
        <v>73</v>
      </c>
      <c r="C230" s="71" t="s">
        <v>265</v>
      </c>
      <c r="D230" s="71" t="s">
        <v>94</v>
      </c>
      <c r="E230" s="77" t="s">
        <v>133</v>
      </c>
      <c r="F230" s="76">
        <f t="shared" si="105"/>
        <v>2000</v>
      </c>
      <c r="G230" s="76">
        <f t="shared" si="105"/>
        <v>500</v>
      </c>
      <c r="H230" s="76">
        <f t="shared" si="105"/>
        <v>500</v>
      </c>
    </row>
    <row r="231" spans="1:8" ht="15.75" customHeight="1">
      <c r="A231" s="71" t="s">
        <v>61</v>
      </c>
      <c r="B231" s="71" t="s">
        <v>73</v>
      </c>
      <c r="C231" s="71" t="s">
        <v>265</v>
      </c>
      <c r="D231" s="71" t="s">
        <v>98</v>
      </c>
      <c r="E231" s="77" t="s">
        <v>99</v>
      </c>
      <c r="F231" s="76">
        <v>2000</v>
      </c>
      <c r="G231" s="76">
        <v>500</v>
      </c>
      <c r="H231" s="76">
        <v>500</v>
      </c>
    </row>
    <row r="232" spans="1:8" ht="18" customHeight="1">
      <c r="A232" s="71" t="s">
        <v>61</v>
      </c>
      <c r="B232" s="71" t="s">
        <v>88</v>
      </c>
      <c r="C232" s="71" t="s">
        <v>94</v>
      </c>
      <c r="D232" s="71" t="s">
        <v>94</v>
      </c>
      <c r="E232" s="77" t="s">
        <v>47</v>
      </c>
      <c r="F232" s="76">
        <f>F233+F242</f>
        <v>1641</v>
      </c>
      <c r="G232" s="76">
        <f aca="true" t="shared" si="106" ref="G232:H232">G233+G242</f>
        <v>1163.8</v>
      </c>
      <c r="H232" s="76">
        <f t="shared" si="106"/>
        <v>1187</v>
      </c>
    </row>
    <row r="233" spans="1:8" ht="49.5">
      <c r="A233" s="71" t="s">
        <v>61</v>
      </c>
      <c r="B233" s="71" t="s">
        <v>88</v>
      </c>
      <c r="C233" s="71" t="s">
        <v>262</v>
      </c>
      <c r="D233" s="71" t="s">
        <v>94</v>
      </c>
      <c r="E233" s="77" t="s">
        <v>439</v>
      </c>
      <c r="F233" s="76">
        <f>F234+F238</f>
        <v>1141</v>
      </c>
      <c r="G233" s="76">
        <f aca="true" t="shared" si="107" ref="G233:H233">G234+G238</f>
        <v>1163.8</v>
      </c>
      <c r="H233" s="76">
        <f t="shared" si="107"/>
        <v>1187</v>
      </c>
    </row>
    <row r="234" spans="1:8" ht="33">
      <c r="A234" s="71" t="s">
        <v>61</v>
      </c>
      <c r="B234" s="71" t="s">
        <v>88</v>
      </c>
      <c r="C234" s="71" t="s">
        <v>266</v>
      </c>
      <c r="D234" s="71" t="s">
        <v>94</v>
      </c>
      <c r="E234" s="77" t="s">
        <v>444</v>
      </c>
      <c r="F234" s="76">
        <f>F235</f>
        <v>1102</v>
      </c>
      <c r="G234" s="76">
        <f aca="true" t="shared" si="108" ref="G234:H236">G235</f>
        <v>1123.8</v>
      </c>
      <c r="H234" s="76">
        <f t="shared" si="108"/>
        <v>1146</v>
      </c>
    </row>
    <row r="235" spans="1:8" ht="69.75" customHeight="1">
      <c r="A235" s="71" t="s">
        <v>61</v>
      </c>
      <c r="B235" s="71" t="s">
        <v>88</v>
      </c>
      <c r="C235" s="71" t="s">
        <v>445</v>
      </c>
      <c r="D235" s="75" t="s">
        <v>94</v>
      </c>
      <c r="E235" s="77" t="s">
        <v>446</v>
      </c>
      <c r="F235" s="76">
        <f>F236</f>
        <v>1102</v>
      </c>
      <c r="G235" s="76">
        <f t="shared" si="108"/>
        <v>1123.8</v>
      </c>
      <c r="H235" s="76">
        <f t="shared" si="108"/>
        <v>1146</v>
      </c>
    </row>
    <row r="236" spans="1:8" ht="66">
      <c r="A236" s="71" t="s">
        <v>61</v>
      </c>
      <c r="B236" s="71" t="s">
        <v>88</v>
      </c>
      <c r="C236" s="71" t="s">
        <v>267</v>
      </c>
      <c r="D236" s="71" t="s">
        <v>94</v>
      </c>
      <c r="E236" s="77" t="s">
        <v>191</v>
      </c>
      <c r="F236" s="76">
        <f>F237</f>
        <v>1102</v>
      </c>
      <c r="G236" s="76">
        <f t="shared" si="108"/>
        <v>1123.8</v>
      </c>
      <c r="H236" s="76">
        <f t="shared" si="108"/>
        <v>1146</v>
      </c>
    </row>
    <row r="237" spans="1:8" ht="33">
      <c r="A237" s="71" t="s">
        <v>61</v>
      </c>
      <c r="B237" s="71" t="s">
        <v>88</v>
      </c>
      <c r="C237" s="71" t="s">
        <v>267</v>
      </c>
      <c r="D237" s="71" t="s">
        <v>97</v>
      </c>
      <c r="E237" s="77" t="s">
        <v>353</v>
      </c>
      <c r="F237" s="76">
        <v>1102</v>
      </c>
      <c r="G237" s="76">
        <v>1123.8</v>
      </c>
      <c r="H237" s="76">
        <v>1146</v>
      </c>
    </row>
    <row r="238" spans="1:8" ht="18" customHeight="1">
      <c r="A238" s="71" t="s">
        <v>61</v>
      </c>
      <c r="B238" s="71" t="s">
        <v>88</v>
      </c>
      <c r="C238" s="71" t="s">
        <v>268</v>
      </c>
      <c r="D238" s="71" t="s">
        <v>94</v>
      </c>
      <c r="E238" s="77" t="s">
        <v>131</v>
      </c>
      <c r="F238" s="76">
        <f>F239</f>
        <v>39</v>
      </c>
      <c r="G238" s="76">
        <v>40</v>
      </c>
      <c r="H238" s="76">
        <v>41</v>
      </c>
    </row>
    <row r="239" spans="1:8" ht="34.5" customHeight="1">
      <c r="A239" s="71" t="s">
        <v>61</v>
      </c>
      <c r="B239" s="71" t="s">
        <v>88</v>
      </c>
      <c r="C239" s="71" t="s">
        <v>447</v>
      </c>
      <c r="D239" s="75" t="s">
        <v>94</v>
      </c>
      <c r="E239" s="77" t="s">
        <v>448</v>
      </c>
      <c r="F239" s="76">
        <f>F240</f>
        <v>39</v>
      </c>
      <c r="G239" s="76">
        <v>40</v>
      </c>
      <c r="H239" s="76">
        <v>41</v>
      </c>
    </row>
    <row r="240" spans="1:8" ht="49.5">
      <c r="A240" s="71" t="s">
        <v>61</v>
      </c>
      <c r="B240" s="71" t="s">
        <v>88</v>
      </c>
      <c r="C240" s="71" t="s">
        <v>269</v>
      </c>
      <c r="D240" s="71" t="s">
        <v>94</v>
      </c>
      <c r="E240" s="77" t="s">
        <v>132</v>
      </c>
      <c r="F240" s="76">
        <f>F241</f>
        <v>39</v>
      </c>
      <c r="G240" s="76">
        <f aca="true" t="shared" si="109" ref="G240:H240">G241</f>
        <v>40</v>
      </c>
      <c r="H240" s="76">
        <f t="shared" si="109"/>
        <v>41</v>
      </c>
    </row>
    <row r="241" spans="1:8" ht="33">
      <c r="A241" s="71" t="s">
        <v>61</v>
      </c>
      <c r="B241" s="71" t="s">
        <v>88</v>
      </c>
      <c r="C241" s="71" t="s">
        <v>269</v>
      </c>
      <c r="D241" s="71" t="s">
        <v>97</v>
      </c>
      <c r="E241" s="77" t="s">
        <v>353</v>
      </c>
      <c r="F241" s="76">
        <v>39</v>
      </c>
      <c r="G241" s="76">
        <v>40</v>
      </c>
      <c r="H241" s="76">
        <v>41</v>
      </c>
    </row>
    <row r="242" spans="1:8" ht="20.25" customHeight="1">
      <c r="A242" s="71" t="s">
        <v>61</v>
      </c>
      <c r="B242" s="71" t="s">
        <v>88</v>
      </c>
      <c r="C242" s="71" t="s">
        <v>320</v>
      </c>
      <c r="D242" s="71" t="s">
        <v>94</v>
      </c>
      <c r="E242" s="77" t="s">
        <v>442</v>
      </c>
      <c r="F242" s="76">
        <f>F243</f>
        <v>500</v>
      </c>
      <c r="G242" s="76">
        <f aca="true" t="shared" si="110" ref="G242:H244">G243</f>
        <v>0</v>
      </c>
      <c r="H242" s="76">
        <f t="shared" si="110"/>
        <v>0</v>
      </c>
    </row>
    <row r="243" spans="1:8" ht="49.5">
      <c r="A243" s="71" t="s">
        <v>61</v>
      </c>
      <c r="B243" s="71" t="s">
        <v>88</v>
      </c>
      <c r="C243" s="71" t="s">
        <v>449</v>
      </c>
      <c r="D243" s="71" t="s">
        <v>94</v>
      </c>
      <c r="E243" s="77" t="s">
        <v>450</v>
      </c>
      <c r="F243" s="76">
        <f>F244</f>
        <v>500</v>
      </c>
      <c r="G243" s="76">
        <f t="shared" si="110"/>
        <v>0</v>
      </c>
      <c r="H243" s="76">
        <f t="shared" si="110"/>
        <v>0</v>
      </c>
    </row>
    <row r="244" spans="1:8" ht="49.5">
      <c r="A244" s="71" t="s">
        <v>61</v>
      </c>
      <c r="B244" s="71" t="s">
        <v>88</v>
      </c>
      <c r="C244" s="71" t="s">
        <v>451</v>
      </c>
      <c r="D244" s="71" t="s">
        <v>94</v>
      </c>
      <c r="E244" s="77" t="s">
        <v>452</v>
      </c>
      <c r="F244" s="76">
        <f>F245</f>
        <v>500</v>
      </c>
      <c r="G244" s="76">
        <f t="shared" si="110"/>
        <v>0</v>
      </c>
      <c r="H244" s="76">
        <f t="shared" si="110"/>
        <v>0</v>
      </c>
    </row>
    <row r="245" spans="1:8" ht="18" customHeight="1">
      <c r="A245" s="71" t="s">
        <v>61</v>
      </c>
      <c r="B245" s="71" t="s">
        <v>88</v>
      </c>
      <c r="C245" s="71" t="s">
        <v>451</v>
      </c>
      <c r="D245" s="71" t="s">
        <v>98</v>
      </c>
      <c r="E245" s="77" t="s">
        <v>99</v>
      </c>
      <c r="F245" s="76">
        <v>500</v>
      </c>
      <c r="G245" s="76">
        <v>0</v>
      </c>
      <c r="H245" s="76">
        <v>0</v>
      </c>
    </row>
    <row r="246" spans="1:8" ht="33">
      <c r="A246" s="71" t="s">
        <v>61</v>
      </c>
      <c r="B246" s="71" t="s">
        <v>344</v>
      </c>
      <c r="C246" s="71" t="s">
        <v>94</v>
      </c>
      <c r="D246" s="71" t="s">
        <v>94</v>
      </c>
      <c r="E246" s="77" t="s">
        <v>529</v>
      </c>
      <c r="F246" s="76">
        <f aca="true" t="shared" si="111" ref="F246:F251">F247</f>
        <v>700</v>
      </c>
      <c r="G246" s="76">
        <v>0</v>
      </c>
      <c r="H246" s="76">
        <v>0</v>
      </c>
    </row>
    <row r="247" spans="1:8" ht="33">
      <c r="A247" s="71" t="s">
        <v>61</v>
      </c>
      <c r="B247" s="71" t="s">
        <v>345</v>
      </c>
      <c r="C247" s="71" t="s">
        <v>94</v>
      </c>
      <c r="D247" s="71" t="s">
        <v>94</v>
      </c>
      <c r="E247" s="77" t="s">
        <v>346</v>
      </c>
      <c r="F247" s="76">
        <f t="shared" si="111"/>
        <v>700</v>
      </c>
      <c r="G247" s="76">
        <v>0</v>
      </c>
      <c r="H247" s="76">
        <v>0</v>
      </c>
    </row>
    <row r="248" spans="1:8" ht="49.5">
      <c r="A248" s="71" t="s">
        <v>61</v>
      </c>
      <c r="B248" s="71" t="s">
        <v>345</v>
      </c>
      <c r="C248" s="71" t="s">
        <v>262</v>
      </c>
      <c r="D248" s="71" t="s">
        <v>94</v>
      </c>
      <c r="E248" s="77" t="s">
        <v>439</v>
      </c>
      <c r="F248" s="76">
        <f t="shared" si="111"/>
        <v>700</v>
      </c>
      <c r="G248" s="76">
        <f aca="true" t="shared" si="112" ref="G248:H251">G249</f>
        <v>0</v>
      </c>
      <c r="H248" s="76">
        <f t="shared" si="112"/>
        <v>0</v>
      </c>
    </row>
    <row r="249" spans="1:8" ht="49.5">
      <c r="A249" s="71" t="s">
        <v>61</v>
      </c>
      <c r="B249" s="71" t="s">
        <v>345</v>
      </c>
      <c r="C249" s="71" t="s">
        <v>453</v>
      </c>
      <c r="D249" s="71" t="s">
        <v>94</v>
      </c>
      <c r="E249" s="77" t="s">
        <v>454</v>
      </c>
      <c r="F249" s="76">
        <f t="shared" si="111"/>
        <v>700</v>
      </c>
      <c r="G249" s="76">
        <f t="shared" si="112"/>
        <v>0</v>
      </c>
      <c r="H249" s="76">
        <f t="shared" si="112"/>
        <v>0</v>
      </c>
    </row>
    <row r="250" spans="1:8" ht="49.5">
      <c r="A250" s="71" t="s">
        <v>61</v>
      </c>
      <c r="B250" s="71" t="s">
        <v>345</v>
      </c>
      <c r="C250" s="71" t="s">
        <v>455</v>
      </c>
      <c r="D250" s="75" t="s">
        <v>94</v>
      </c>
      <c r="E250" s="77" t="s">
        <v>456</v>
      </c>
      <c r="F250" s="76">
        <f t="shared" si="111"/>
        <v>700</v>
      </c>
      <c r="G250" s="76">
        <f t="shared" si="112"/>
        <v>0</v>
      </c>
      <c r="H250" s="76">
        <f t="shared" si="112"/>
        <v>0</v>
      </c>
    </row>
    <row r="251" spans="1:8" ht="19.5" customHeight="1">
      <c r="A251" s="71" t="s">
        <v>61</v>
      </c>
      <c r="B251" s="71" t="s">
        <v>345</v>
      </c>
      <c r="C251" s="71" t="s">
        <v>457</v>
      </c>
      <c r="D251" s="71" t="s">
        <v>94</v>
      </c>
      <c r="E251" s="77" t="s">
        <v>458</v>
      </c>
      <c r="F251" s="76">
        <f t="shared" si="111"/>
        <v>700</v>
      </c>
      <c r="G251" s="76">
        <f t="shared" si="112"/>
        <v>0</v>
      </c>
      <c r="H251" s="76">
        <f t="shared" si="112"/>
        <v>0</v>
      </c>
    </row>
    <row r="252" spans="1:8" ht="33" customHeight="1">
      <c r="A252" s="71" t="s">
        <v>61</v>
      </c>
      <c r="B252" s="71" t="s">
        <v>345</v>
      </c>
      <c r="C252" s="71" t="s">
        <v>457</v>
      </c>
      <c r="D252" s="71" t="s">
        <v>459</v>
      </c>
      <c r="E252" s="77" t="s">
        <v>460</v>
      </c>
      <c r="F252" s="76">
        <v>700</v>
      </c>
      <c r="G252" s="76">
        <v>0</v>
      </c>
      <c r="H252" s="76">
        <v>0</v>
      </c>
    </row>
    <row r="253" spans="1:8" ht="33">
      <c r="A253" s="72" t="s">
        <v>59</v>
      </c>
      <c r="B253" s="75" t="s">
        <v>94</v>
      </c>
      <c r="C253" s="75" t="s">
        <v>94</v>
      </c>
      <c r="D253" s="75" t="s">
        <v>94</v>
      </c>
      <c r="E253" s="73" t="s">
        <v>461</v>
      </c>
      <c r="F253" s="74">
        <f>F254+F268+F275+F282</f>
        <v>15021.1</v>
      </c>
      <c r="G253" s="74">
        <f aca="true" t="shared" si="113" ref="G253:H253">G254+G268+G275+G282</f>
        <v>14319.8</v>
      </c>
      <c r="H253" s="74">
        <f t="shared" si="113"/>
        <v>14319.8</v>
      </c>
    </row>
    <row r="254" spans="1:8" ht="20.25" customHeight="1">
      <c r="A254" s="71" t="s">
        <v>59</v>
      </c>
      <c r="B254" s="71" t="s">
        <v>82</v>
      </c>
      <c r="C254" s="71" t="s">
        <v>94</v>
      </c>
      <c r="D254" s="71" t="s">
        <v>94</v>
      </c>
      <c r="E254" s="14" t="s">
        <v>27</v>
      </c>
      <c r="F254" s="76">
        <f>F255</f>
        <v>8112.8</v>
      </c>
      <c r="G254" s="76">
        <f aca="true" t="shared" si="114" ref="G254:H255">G255</f>
        <v>8102.3</v>
      </c>
      <c r="H254" s="76">
        <f t="shared" si="114"/>
        <v>8102.3</v>
      </c>
    </row>
    <row r="255" spans="1:8" ht="18" customHeight="1">
      <c r="A255" s="71" t="s">
        <v>59</v>
      </c>
      <c r="B255" s="71" t="s">
        <v>88</v>
      </c>
      <c r="C255" s="71" t="s">
        <v>94</v>
      </c>
      <c r="D255" s="71" t="s">
        <v>94</v>
      </c>
      <c r="E255" s="77" t="s">
        <v>47</v>
      </c>
      <c r="F255" s="76">
        <f>F256</f>
        <v>8112.8</v>
      </c>
      <c r="G255" s="76">
        <f t="shared" si="114"/>
        <v>8102.3</v>
      </c>
      <c r="H255" s="76">
        <f t="shared" si="114"/>
        <v>8102.3</v>
      </c>
    </row>
    <row r="256" spans="1:8" ht="66" customHeight="1">
      <c r="A256" s="71" t="s">
        <v>59</v>
      </c>
      <c r="B256" s="71" t="s">
        <v>88</v>
      </c>
      <c r="C256" s="71" t="s">
        <v>270</v>
      </c>
      <c r="D256" s="71" t="s">
        <v>94</v>
      </c>
      <c r="E256" s="77" t="s">
        <v>462</v>
      </c>
      <c r="F256" s="76">
        <f>F257+F263</f>
        <v>8112.8</v>
      </c>
      <c r="G256" s="76">
        <f aca="true" t="shared" si="115" ref="G256:H256">G257+G263</f>
        <v>8102.3</v>
      </c>
      <c r="H256" s="76">
        <f t="shared" si="115"/>
        <v>8102.3</v>
      </c>
    </row>
    <row r="257" spans="1:8" ht="49.5">
      <c r="A257" s="71" t="s">
        <v>59</v>
      </c>
      <c r="B257" s="71" t="s">
        <v>88</v>
      </c>
      <c r="C257" s="71" t="s">
        <v>271</v>
      </c>
      <c r="D257" s="71" t="s">
        <v>94</v>
      </c>
      <c r="E257" s="77" t="s">
        <v>148</v>
      </c>
      <c r="F257" s="76">
        <f>F258</f>
        <v>2339.3</v>
      </c>
      <c r="G257" s="76">
        <f aca="true" t="shared" si="116" ref="G257:H257">G258</f>
        <v>2328.8</v>
      </c>
      <c r="H257" s="76">
        <f t="shared" si="116"/>
        <v>2328.8</v>
      </c>
    </row>
    <row r="258" spans="1:8" ht="66">
      <c r="A258" s="71" t="s">
        <v>59</v>
      </c>
      <c r="B258" s="71" t="s">
        <v>88</v>
      </c>
      <c r="C258" s="71" t="s">
        <v>463</v>
      </c>
      <c r="D258" s="75" t="s">
        <v>94</v>
      </c>
      <c r="E258" s="77" t="s">
        <v>464</v>
      </c>
      <c r="F258" s="76">
        <f>F259+F261</f>
        <v>2339.3</v>
      </c>
      <c r="G258" s="76">
        <f aca="true" t="shared" si="117" ref="G258:H258">G259+G261</f>
        <v>2328.8</v>
      </c>
      <c r="H258" s="76">
        <f t="shared" si="117"/>
        <v>2328.8</v>
      </c>
    </row>
    <row r="259" spans="1:8" ht="33">
      <c r="A259" s="71" t="s">
        <v>59</v>
      </c>
      <c r="B259" s="71" t="s">
        <v>88</v>
      </c>
      <c r="C259" s="71" t="s">
        <v>273</v>
      </c>
      <c r="D259" s="71" t="s">
        <v>94</v>
      </c>
      <c r="E259" s="77" t="s">
        <v>149</v>
      </c>
      <c r="F259" s="76">
        <f>F260</f>
        <v>2131.3</v>
      </c>
      <c r="G259" s="76">
        <f aca="true" t="shared" si="118" ref="G259:H259">G260</f>
        <v>2120.8</v>
      </c>
      <c r="H259" s="76">
        <f t="shared" si="118"/>
        <v>2120.8</v>
      </c>
    </row>
    <row r="260" spans="1:8" ht="33">
      <c r="A260" s="71" t="s">
        <v>59</v>
      </c>
      <c r="B260" s="71" t="s">
        <v>88</v>
      </c>
      <c r="C260" s="71" t="s">
        <v>273</v>
      </c>
      <c r="D260" s="71" t="s">
        <v>97</v>
      </c>
      <c r="E260" s="77" t="s">
        <v>353</v>
      </c>
      <c r="F260" s="76">
        <f>2031.3+100</f>
        <v>2131.3</v>
      </c>
      <c r="G260" s="76">
        <v>2120.8</v>
      </c>
      <c r="H260" s="76">
        <v>2120.8</v>
      </c>
    </row>
    <row r="261" spans="1:8" ht="39.75" customHeight="1">
      <c r="A261" s="71" t="s">
        <v>59</v>
      </c>
      <c r="B261" s="71" t="s">
        <v>88</v>
      </c>
      <c r="C261" s="71" t="s">
        <v>274</v>
      </c>
      <c r="D261" s="71" t="s">
        <v>94</v>
      </c>
      <c r="E261" s="77" t="s">
        <v>465</v>
      </c>
      <c r="F261" s="76">
        <f>F262</f>
        <v>208</v>
      </c>
      <c r="G261" s="76">
        <f aca="true" t="shared" si="119" ref="G261:H261">G262</f>
        <v>208</v>
      </c>
      <c r="H261" s="76">
        <f t="shared" si="119"/>
        <v>208</v>
      </c>
    </row>
    <row r="262" spans="1:8" ht="33">
      <c r="A262" s="71" t="s">
        <v>59</v>
      </c>
      <c r="B262" s="71" t="s">
        <v>88</v>
      </c>
      <c r="C262" s="71" t="s">
        <v>274</v>
      </c>
      <c r="D262" s="71" t="s">
        <v>97</v>
      </c>
      <c r="E262" s="77" t="s">
        <v>353</v>
      </c>
      <c r="F262" s="76">
        <v>208</v>
      </c>
      <c r="G262" s="76">
        <v>208</v>
      </c>
      <c r="H262" s="76">
        <v>208</v>
      </c>
    </row>
    <row r="263" spans="1:8" ht="18" customHeight="1">
      <c r="A263" s="71" t="s">
        <v>59</v>
      </c>
      <c r="B263" s="71" t="s">
        <v>88</v>
      </c>
      <c r="C263" s="71" t="s">
        <v>275</v>
      </c>
      <c r="D263" s="71" t="s">
        <v>94</v>
      </c>
      <c r="E263" s="77" t="s">
        <v>2</v>
      </c>
      <c r="F263" s="76">
        <f>F264</f>
        <v>5773.5</v>
      </c>
      <c r="G263" s="76">
        <f aca="true" t="shared" si="120" ref="G263:H264">G264</f>
        <v>5773.5</v>
      </c>
      <c r="H263" s="76">
        <f t="shared" si="120"/>
        <v>5773.5</v>
      </c>
    </row>
    <row r="264" spans="1:8" ht="18" customHeight="1">
      <c r="A264" s="71" t="s">
        <v>59</v>
      </c>
      <c r="B264" s="71" t="s">
        <v>88</v>
      </c>
      <c r="C264" s="71" t="s">
        <v>466</v>
      </c>
      <c r="D264" s="75" t="s">
        <v>94</v>
      </c>
      <c r="E264" s="77" t="s">
        <v>441</v>
      </c>
      <c r="F264" s="76">
        <f>F265</f>
        <v>5773.5</v>
      </c>
      <c r="G264" s="76">
        <f t="shared" si="120"/>
        <v>5773.5</v>
      </c>
      <c r="H264" s="76">
        <f t="shared" si="120"/>
        <v>5773.5</v>
      </c>
    </row>
    <row r="265" spans="1:8" ht="82.5">
      <c r="A265" s="71" t="s">
        <v>59</v>
      </c>
      <c r="B265" s="71" t="s">
        <v>88</v>
      </c>
      <c r="C265" s="71" t="s">
        <v>272</v>
      </c>
      <c r="D265" s="71" t="s">
        <v>94</v>
      </c>
      <c r="E265" s="77" t="s">
        <v>354</v>
      </c>
      <c r="F265" s="76">
        <f>F266+F267</f>
        <v>5773.5</v>
      </c>
      <c r="G265" s="76">
        <f aca="true" t="shared" si="121" ref="G265:H265">G266+G267</f>
        <v>5773.5</v>
      </c>
      <c r="H265" s="76">
        <f t="shared" si="121"/>
        <v>5773.5</v>
      </c>
    </row>
    <row r="266" spans="1:8" ht="82.5">
      <c r="A266" s="71" t="s">
        <v>59</v>
      </c>
      <c r="B266" s="71" t="s">
        <v>88</v>
      </c>
      <c r="C266" s="71" t="s">
        <v>272</v>
      </c>
      <c r="D266" s="71" t="s">
        <v>96</v>
      </c>
      <c r="E266" s="77" t="s">
        <v>3</v>
      </c>
      <c r="F266" s="76">
        <v>5298.5</v>
      </c>
      <c r="G266" s="76">
        <v>5298.5</v>
      </c>
      <c r="H266" s="76">
        <v>5298.5</v>
      </c>
    </row>
    <row r="267" spans="1:8" ht="33">
      <c r="A267" s="71" t="s">
        <v>59</v>
      </c>
      <c r="B267" s="71" t="s">
        <v>88</v>
      </c>
      <c r="C267" s="71" t="s">
        <v>272</v>
      </c>
      <c r="D267" s="71" t="s">
        <v>97</v>
      </c>
      <c r="E267" s="77" t="s">
        <v>353</v>
      </c>
      <c r="F267" s="76">
        <v>475</v>
      </c>
      <c r="G267" s="76">
        <v>475</v>
      </c>
      <c r="H267" s="76">
        <v>475</v>
      </c>
    </row>
    <row r="268" spans="1:8" ht="18.75" customHeight="1">
      <c r="A268" s="71" t="s">
        <v>59</v>
      </c>
      <c r="B268" s="71" t="s">
        <v>84</v>
      </c>
      <c r="C268" s="71" t="s">
        <v>94</v>
      </c>
      <c r="D268" s="71" t="s">
        <v>94</v>
      </c>
      <c r="E268" s="77" t="s">
        <v>49</v>
      </c>
      <c r="F268" s="76">
        <f aca="true" t="shared" si="122" ref="F268:F273">F269</f>
        <v>1101.3</v>
      </c>
      <c r="G268" s="76">
        <f aca="true" t="shared" si="123" ref="G268:H273">G269</f>
        <v>500</v>
      </c>
      <c r="H268" s="76">
        <f t="shared" si="123"/>
        <v>500</v>
      </c>
    </row>
    <row r="269" spans="1:8" ht="16.5" customHeight="1">
      <c r="A269" s="71" t="s">
        <v>59</v>
      </c>
      <c r="B269" s="71" t="s">
        <v>75</v>
      </c>
      <c r="C269" s="71" t="s">
        <v>94</v>
      </c>
      <c r="D269" s="71" t="s">
        <v>94</v>
      </c>
      <c r="E269" s="77" t="s">
        <v>50</v>
      </c>
      <c r="F269" s="76">
        <f t="shared" si="122"/>
        <v>1101.3</v>
      </c>
      <c r="G269" s="76">
        <f t="shared" si="123"/>
        <v>500</v>
      </c>
      <c r="H269" s="76">
        <f t="shared" si="123"/>
        <v>500</v>
      </c>
    </row>
    <row r="270" spans="1:8" ht="66" customHeight="1">
      <c r="A270" s="71" t="s">
        <v>59</v>
      </c>
      <c r="B270" s="71" t="s">
        <v>75</v>
      </c>
      <c r="C270" s="71" t="s">
        <v>270</v>
      </c>
      <c r="D270" s="71" t="s">
        <v>94</v>
      </c>
      <c r="E270" s="77" t="s">
        <v>462</v>
      </c>
      <c r="F270" s="76">
        <f t="shared" si="122"/>
        <v>1101.3</v>
      </c>
      <c r="G270" s="76">
        <f t="shared" si="123"/>
        <v>500</v>
      </c>
      <c r="H270" s="76">
        <f t="shared" si="123"/>
        <v>500</v>
      </c>
    </row>
    <row r="271" spans="1:8" ht="49.5">
      <c r="A271" s="71" t="s">
        <v>59</v>
      </c>
      <c r="B271" s="71" t="s">
        <v>75</v>
      </c>
      <c r="C271" s="71" t="s">
        <v>271</v>
      </c>
      <c r="D271" s="71" t="s">
        <v>94</v>
      </c>
      <c r="E271" s="77" t="s">
        <v>148</v>
      </c>
      <c r="F271" s="76">
        <f t="shared" si="122"/>
        <v>1101.3</v>
      </c>
      <c r="G271" s="76">
        <f t="shared" si="123"/>
        <v>500</v>
      </c>
      <c r="H271" s="76">
        <f t="shared" si="123"/>
        <v>500</v>
      </c>
    </row>
    <row r="272" spans="1:8" ht="49.5">
      <c r="A272" s="71" t="s">
        <v>59</v>
      </c>
      <c r="B272" s="71" t="s">
        <v>75</v>
      </c>
      <c r="C272" s="71" t="s">
        <v>467</v>
      </c>
      <c r="D272" s="75" t="s">
        <v>94</v>
      </c>
      <c r="E272" s="77" t="s">
        <v>468</v>
      </c>
      <c r="F272" s="76">
        <f t="shared" si="122"/>
        <v>1101.3</v>
      </c>
      <c r="G272" s="76">
        <f t="shared" si="123"/>
        <v>500</v>
      </c>
      <c r="H272" s="76">
        <f t="shared" si="123"/>
        <v>500</v>
      </c>
    </row>
    <row r="273" spans="1:8" ht="33">
      <c r="A273" s="71" t="s">
        <v>59</v>
      </c>
      <c r="B273" s="71" t="s">
        <v>75</v>
      </c>
      <c r="C273" s="71" t="s">
        <v>276</v>
      </c>
      <c r="D273" s="71" t="s">
        <v>94</v>
      </c>
      <c r="E273" s="77" t="s">
        <v>150</v>
      </c>
      <c r="F273" s="76">
        <f t="shared" si="122"/>
        <v>1101.3</v>
      </c>
      <c r="G273" s="76">
        <f t="shared" si="123"/>
        <v>500</v>
      </c>
      <c r="H273" s="76">
        <f t="shared" si="123"/>
        <v>500</v>
      </c>
    </row>
    <row r="274" spans="1:8" ht="33">
      <c r="A274" s="71" t="s">
        <v>59</v>
      </c>
      <c r="B274" s="71" t="s">
        <v>75</v>
      </c>
      <c r="C274" s="71" t="s">
        <v>276</v>
      </c>
      <c r="D274" s="71" t="s">
        <v>97</v>
      </c>
      <c r="E274" s="77" t="s">
        <v>353</v>
      </c>
      <c r="F274" s="76">
        <v>1101.3</v>
      </c>
      <c r="G274" s="76">
        <v>500</v>
      </c>
      <c r="H274" s="76">
        <v>500</v>
      </c>
    </row>
    <row r="275" spans="1:8" ht="17.25" customHeight="1">
      <c r="A275" s="71" t="s">
        <v>59</v>
      </c>
      <c r="B275" s="71" t="s">
        <v>85</v>
      </c>
      <c r="C275" s="71" t="s">
        <v>94</v>
      </c>
      <c r="D275" s="71" t="s">
        <v>94</v>
      </c>
      <c r="E275" s="77" t="s">
        <v>51</v>
      </c>
      <c r="F275" s="76">
        <f aca="true" t="shared" si="124" ref="F275:F280">F276</f>
        <v>1524.6</v>
      </c>
      <c r="G275" s="76">
        <f aca="true" t="shared" si="125" ref="G275:H280">G276</f>
        <v>1435.1</v>
      </c>
      <c r="H275" s="76">
        <f t="shared" si="125"/>
        <v>1435.1</v>
      </c>
    </row>
    <row r="276" spans="1:8" ht="15.75" customHeight="1">
      <c r="A276" s="71" t="s">
        <v>59</v>
      </c>
      <c r="B276" s="71" t="s">
        <v>9</v>
      </c>
      <c r="C276" s="71" t="s">
        <v>94</v>
      </c>
      <c r="D276" s="71" t="s">
        <v>94</v>
      </c>
      <c r="E276" s="77" t="s">
        <v>10</v>
      </c>
      <c r="F276" s="76">
        <f t="shared" si="124"/>
        <v>1524.6</v>
      </c>
      <c r="G276" s="76">
        <f t="shared" si="125"/>
        <v>1435.1</v>
      </c>
      <c r="H276" s="76">
        <f t="shared" si="125"/>
        <v>1435.1</v>
      </c>
    </row>
    <row r="277" spans="1:8" ht="65.25" customHeight="1">
      <c r="A277" s="71" t="s">
        <v>59</v>
      </c>
      <c r="B277" s="71" t="s">
        <v>9</v>
      </c>
      <c r="C277" s="71" t="s">
        <v>270</v>
      </c>
      <c r="D277" s="71" t="s">
        <v>94</v>
      </c>
      <c r="E277" s="77" t="s">
        <v>462</v>
      </c>
      <c r="F277" s="76">
        <f t="shared" si="124"/>
        <v>1524.6</v>
      </c>
      <c r="G277" s="76">
        <f t="shared" si="125"/>
        <v>1435.1</v>
      </c>
      <c r="H277" s="76">
        <f t="shared" si="125"/>
        <v>1435.1</v>
      </c>
    </row>
    <row r="278" spans="1:8" ht="49.5">
      <c r="A278" s="71" t="s">
        <v>59</v>
      </c>
      <c r="B278" s="71" t="s">
        <v>9</v>
      </c>
      <c r="C278" s="71" t="s">
        <v>271</v>
      </c>
      <c r="D278" s="71" t="s">
        <v>94</v>
      </c>
      <c r="E278" s="77" t="s">
        <v>148</v>
      </c>
      <c r="F278" s="76">
        <f t="shared" si="124"/>
        <v>1524.6</v>
      </c>
      <c r="G278" s="76">
        <f t="shared" si="125"/>
        <v>1435.1</v>
      </c>
      <c r="H278" s="76">
        <f t="shared" si="125"/>
        <v>1435.1</v>
      </c>
    </row>
    <row r="279" spans="1:8" ht="66">
      <c r="A279" s="71" t="s">
        <v>59</v>
      </c>
      <c r="B279" s="71" t="s">
        <v>9</v>
      </c>
      <c r="C279" s="71" t="s">
        <v>463</v>
      </c>
      <c r="D279" s="75" t="s">
        <v>94</v>
      </c>
      <c r="E279" s="77" t="s">
        <v>464</v>
      </c>
      <c r="F279" s="76">
        <f t="shared" si="124"/>
        <v>1524.6</v>
      </c>
      <c r="G279" s="76">
        <f t="shared" si="125"/>
        <v>1435.1</v>
      </c>
      <c r="H279" s="76">
        <f t="shared" si="125"/>
        <v>1435.1</v>
      </c>
    </row>
    <row r="280" spans="1:8" ht="66">
      <c r="A280" s="71" t="s">
        <v>59</v>
      </c>
      <c r="B280" s="71" t="s">
        <v>9</v>
      </c>
      <c r="C280" s="71" t="s">
        <v>277</v>
      </c>
      <c r="D280" s="71" t="s">
        <v>94</v>
      </c>
      <c r="E280" s="77" t="s">
        <v>196</v>
      </c>
      <c r="F280" s="76">
        <f t="shared" si="124"/>
        <v>1524.6</v>
      </c>
      <c r="G280" s="76">
        <f t="shared" si="125"/>
        <v>1435.1</v>
      </c>
      <c r="H280" s="76">
        <f t="shared" si="125"/>
        <v>1435.1</v>
      </c>
    </row>
    <row r="281" spans="1:8" ht="33">
      <c r="A281" s="71" t="s">
        <v>59</v>
      </c>
      <c r="B281" s="71" t="s">
        <v>9</v>
      </c>
      <c r="C281" s="71" t="s">
        <v>277</v>
      </c>
      <c r="D281" s="71" t="s">
        <v>97</v>
      </c>
      <c r="E281" s="77" t="s">
        <v>353</v>
      </c>
      <c r="F281" s="76">
        <v>1524.6</v>
      </c>
      <c r="G281" s="76">
        <v>1435.1</v>
      </c>
      <c r="H281" s="76">
        <v>1435.1</v>
      </c>
    </row>
    <row r="282" spans="1:8" ht="16.5" customHeight="1">
      <c r="A282" s="71" t="s">
        <v>59</v>
      </c>
      <c r="B282" s="71" t="s">
        <v>65</v>
      </c>
      <c r="C282" s="71" t="s">
        <v>94</v>
      </c>
      <c r="D282" s="71" t="s">
        <v>94</v>
      </c>
      <c r="E282" s="77" t="s">
        <v>57</v>
      </c>
      <c r="F282" s="76">
        <f aca="true" t="shared" si="126" ref="F282:F287">F283</f>
        <v>4282.4</v>
      </c>
      <c r="G282" s="76">
        <f aca="true" t="shared" si="127" ref="G282:H283">G283</f>
        <v>4282.4</v>
      </c>
      <c r="H282" s="76">
        <f t="shared" si="127"/>
        <v>4282.4</v>
      </c>
    </row>
    <row r="283" spans="1:8" ht="16.5" customHeight="1">
      <c r="A283" s="71" t="s">
        <v>59</v>
      </c>
      <c r="B283" s="71" t="s">
        <v>127</v>
      </c>
      <c r="C283" s="71" t="s">
        <v>94</v>
      </c>
      <c r="D283" s="71" t="s">
        <v>94</v>
      </c>
      <c r="E283" s="77" t="s">
        <v>128</v>
      </c>
      <c r="F283" s="76">
        <f t="shared" si="126"/>
        <v>4282.4</v>
      </c>
      <c r="G283" s="76">
        <f t="shared" si="127"/>
        <v>4282.4</v>
      </c>
      <c r="H283" s="76">
        <f t="shared" si="127"/>
        <v>4282.4</v>
      </c>
    </row>
    <row r="284" spans="1:8" ht="64.5" customHeight="1">
      <c r="A284" s="71" t="s">
        <v>59</v>
      </c>
      <c r="B284" s="71" t="s">
        <v>127</v>
      </c>
      <c r="C284" s="71" t="s">
        <v>242</v>
      </c>
      <c r="D284" s="71" t="s">
        <v>94</v>
      </c>
      <c r="E284" s="77" t="s">
        <v>469</v>
      </c>
      <c r="F284" s="76">
        <f t="shared" si="126"/>
        <v>4282.4</v>
      </c>
      <c r="G284" s="76">
        <f aca="true" t="shared" si="128" ref="G284:H284">G285</f>
        <v>4282.4</v>
      </c>
      <c r="H284" s="76">
        <f t="shared" si="128"/>
        <v>4282.4</v>
      </c>
    </row>
    <row r="285" spans="1:8" ht="65.25" customHeight="1">
      <c r="A285" s="71" t="s">
        <v>59</v>
      </c>
      <c r="B285" s="71" t="s">
        <v>127</v>
      </c>
      <c r="C285" s="71" t="s">
        <v>278</v>
      </c>
      <c r="D285" s="71" t="s">
        <v>94</v>
      </c>
      <c r="E285" s="77" t="s">
        <v>470</v>
      </c>
      <c r="F285" s="76">
        <f t="shared" si="126"/>
        <v>4282.4</v>
      </c>
      <c r="G285" s="76">
        <f aca="true" t="shared" si="129" ref="G285:H287">G286</f>
        <v>4282.4</v>
      </c>
      <c r="H285" s="76">
        <f t="shared" si="129"/>
        <v>4282.4</v>
      </c>
    </row>
    <row r="286" spans="1:8" ht="82.5" customHeight="1">
      <c r="A286" s="71" t="s">
        <v>59</v>
      </c>
      <c r="B286" s="71" t="s">
        <v>127</v>
      </c>
      <c r="C286" s="71" t="s">
        <v>471</v>
      </c>
      <c r="D286" s="75" t="s">
        <v>94</v>
      </c>
      <c r="E286" s="77" t="s">
        <v>472</v>
      </c>
      <c r="F286" s="76">
        <f t="shared" si="126"/>
        <v>4282.4</v>
      </c>
      <c r="G286" s="76">
        <f t="shared" si="129"/>
        <v>4282.4</v>
      </c>
      <c r="H286" s="76">
        <f t="shared" si="129"/>
        <v>4282.4</v>
      </c>
    </row>
    <row r="287" spans="1:8" ht="99">
      <c r="A287" s="71" t="s">
        <v>59</v>
      </c>
      <c r="B287" s="71" t="s">
        <v>127</v>
      </c>
      <c r="C287" s="71" t="s">
        <v>325</v>
      </c>
      <c r="D287" s="71" t="s">
        <v>94</v>
      </c>
      <c r="E287" s="77" t="s">
        <v>473</v>
      </c>
      <c r="F287" s="76">
        <f t="shared" si="126"/>
        <v>4282.4</v>
      </c>
      <c r="G287" s="76">
        <f t="shared" si="129"/>
        <v>4282.4</v>
      </c>
      <c r="H287" s="76">
        <f t="shared" si="129"/>
        <v>4282.4</v>
      </c>
    </row>
    <row r="288" spans="1:8" ht="49.5">
      <c r="A288" s="71" t="s">
        <v>59</v>
      </c>
      <c r="B288" s="71" t="s">
        <v>127</v>
      </c>
      <c r="C288" s="71" t="s">
        <v>325</v>
      </c>
      <c r="D288" s="71" t="s">
        <v>100</v>
      </c>
      <c r="E288" s="77" t="s">
        <v>401</v>
      </c>
      <c r="F288" s="76">
        <v>4282.4</v>
      </c>
      <c r="G288" s="76">
        <v>4282.4</v>
      </c>
      <c r="H288" s="76">
        <v>4282.4</v>
      </c>
    </row>
    <row r="289" spans="1:8" ht="12.75">
      <c r="A289" s="72" t="s">
        <v>20</v>
      </c>
      <c r="B289" s="75" t="s">
        <v>94</v>
      </c>
      <c r="C289" s="75" t="s">
        <v>94</v>
      </c>
      <c r="D289" s="75" t="s">
        <v>94</v>
      </c>
      <c r="E289" s="73" t="s">
        <v>4</v>
      </c>
      <c r="F289" s="74">
        <f>F290</f>
        <v>4105.3</v>
      </c>
      <c r="G289" s="74">
        <f aca="true" t="shared" si="130" ref="G289:H290">G290</f>
        <v>4105.3</v>
      </c>
      <c r="H289" s="74">
        <f t="shared" si="130"/>
        <v>4105.3</v>
      </c>
    </row>
    <row r="290" spans="1:8" ht="20.25" customHeight="1">
      <c r="A290" s="71" t="s">
        <v>20</v>
      </c>
      <c r="B290" s="71" t="s">
        <v>82</v>
      </c>
      <c r="C290" s="71" t="s">
        <v>94</v>
      </c>
      <c r="D290" s="71" t="s">
        <v>94</v>
      </c>
      <c r="E290" s="14" t="s">
        <v>27</v>
      </c>
      <c r="F290" s="76">
        <f>F291</f>
        <v>4105.3</v>
      </c>
      <c r="G290" s="76">
        <f t="shared" si="130"/>
        <v>4105.3</v>
      </c>
      <c r="H290" s="76">
        <f t="shared" si="130"/>
        <v>4105.3</v>
      </c>
    </row>
    <row r="291" spans="1:8" ht="66">
      <c r="A291" s="71" t="s">
        <v>20</v>
      </c>
      <c r="B291" s="71" t="s">
        <v>70</v>
      </c>
      <c r="C291" s="71" t="s">
        <v>94</v>
      </c>
      <c r="D291" s="71" t="s">
        <v>94</v>
      </c>
      <c r="E291" s="77" t="s">
        <v>45</v>
      </c>
      <c r="F291" s="76">
        <f>F292</f>
        <v>4105.3</v>
      </c>
      <c r="G291" s="76">
        <f aca="true" t="shared" si="131" ref="G291:H292">G292</f>
        <v>4105.3</v>
      </c>
      <c r="H291" s="76">
        <f t="shared" si="131"/>
        <v>4105.3</v>
      </c>
    </row>
    <row r="292" spans="1:8" ht="22.5" customHeight="1">
      <c r="A292" s="71" t="s">
        <v>20</v>
      </c>
      <c r="B292" s="71" t="s">
        <v>70</v>
      </c>
      <c r="C292" s="71" t="s">
        <v>320</v>
      </c>
      <c r="D292" s="71" t="s">
        <v>94</v>
      </c>
      <c r="E292" s="77" t="s">
        <v>442</v>
      </c>
      <c r="F292" s="76">
        <f>F293</f>
        <v>4105.3</v>
      </c>
      <c r="G292" s="76">
        <f t="shared" si="131"/>
        <v>4105.3</v>
      </c>
      <c r="H292" s="76">
        <f t="shared" si="131"/>
        <v>4105.3</v>
      </c>
    </row>
    <row r="293" spans="1:8" ht="49.5">
      <c r="A293" s="71" t="s">
        <v>20</v>
      </c>
      <c r="B293" s="71" t="s">
        <v>70</v>
      </c>
      <c r="C293" s="71" t="s">
        <v>474</v>
      </c>
      <c r="D293" s="71" t="s">
        <v>94</v>
      </c>
      <c r="E293" s="77" t="s">
        <v>6</v>
      </c>
      <c r="F293" s="76">
        <f>F294+F296+F299</f>
        <v>4105.3</v>
      </c>
      <c r="G293" s="76">
        <f aca="true" t="shared" si="132" ref="G293:H293">G294+G296+G299</f>
        <v>4105.3</v>
      </c>
      <c r="H293" s="76">
        <f t="shared" si="132"/>
        <v>4105.3</v>
      </c>
    </row>
    <row r="294" spans="1:8" ht="20.25" customHeight="1">
      <c r="A294" s="71" t="s">
        <v>20</v>
      </c>
      <c r="B294" s="71" t="s">
        <v>70</v>
      </c>
      <c r="C294" s="71" t="s">
        <v>279</v>
      </c>
      <c r="D294" s="71" t="s">
        <v>94</v>
      </c>
      <c r="E294" s="77" t="s">
        <v>475</v>
      </c>
      <c r="F294" s="76">
        <f>F295</f>
        <v>1208.6</v>
      </c>
      <c r="G294" s="76">
        <f aca="true" t="shared" si="133" ref="G294:H294">G295</f>
        <v>1208.6</v>
      </c>
      <c r="H294" s="76">
        <f t="shared" si="133"/>
        <v>1208.6</v>
      </c>
    </row>
    <row r="295" spans="1:8" ht="82.5">
      <c r="A295" s="71" t="s">
        <v>20</v>
      </c>
      <c r="B295" s="71" t="s">
        <v>70</v>
      </c>
      <c r="C295" s="71" t="s">
        <v>279</v>
      </c>
      <c r="D295" s="71" t="s">
        <v>96</v>
      </c>
      <c r="E295" s="77" t="s">
        <v>3</v>
      </c>
      <c r="F295" s="76">
        <v>1208.6</v>
      </c>
      <c r="G295" s="76">
        <v>1208.6</v>
      </c>
      <c r="H295" s="76">
        <v>1208.6</v>
      </c>
    </row>
    <row r="296" spans="1:8" ht="49.5">
      <c r="A296" s="71" t="s">
        <v>20</v>
      </c>
      <c r="B296" s="71" t="s">
        <v>70</v>
      </c>
      <c r="C296" s="71" t="s">
        <v>280</v>
      </c>
      <c r="D296" s="71" t="s">
        <v>94</v>
      </c>
      <c r="E296" s="77" t="s">
        <v>476</v>
      </c>
      <c r="F296" s="76">
        <f>F297+F298</f>
        <v>2438.1</v>
      </c>
      <c r="G296" s="76">
        <f aca="true" t="shared" si="134" ref="G296:H296">G297+G298</f>
        <v>2438.1</v>
      </c>
      <c r="H296" s="76">
        <f t="shared" si="134"/>
        <v>2438.1</v>
      </c>
    </row>
    <row r="297" spans="1:8" ht="82.5">
      <c r="A297" s="71" t="s">
        <v>20</v>
      </c>
      <c r="B297" s="71" t="s">
        <v>70</v>
      </c>
      <c r="C297" s="71" t="s">
        <v>280</v>
      </c>
      <c r="D297" s="71" t="s">
        <v>96</v>
      </c>
      <c r="E297" s="77" t="s">
        <v>3</v>
      </c>
      <c r="F297" s="76">
        <v>2004.4</v>
      </c>
      <c r="G297" s="76">
        <v>2004.4</v>
      </c>
      <c r="H297" s="76">
        <v>2004.4</v>
      </c>
    </row>
    <row r="298" spans="1:8" ht="33">
      <c r="A298" s="71" t="s">
        <v>20</v>
      </c>
      <c r="B298" s="71" t="s">
        <v>70</v>
      </c>
      <c r="C298" s="71" t="s">
        <v>280</v>
      </c>
      <c r="D298" s="71" t="s">
        <v>97</v>
      </c>
      <c r="E298" s="77" t="s">
        <v>353</v>
      </c>
      <c r="F298" s="76">
        <v>433.7</v>
      </c>
      <c r="G298" s="76">
        <v>433.7</v>
      </c>
      <c r="H298" s="76">
        <v>433.7</v>
      </c>
    </row>
    <row r="299" spans="1:8" ht="19.5" customHeight="1">
      <c r="A299" s="71" t="s">
        <v>20</v>
      </c>
      <c r="B299" s="71" t="s">
        <v>70</v>
      </c>
      <c r="C299" s="71" t="s">
        <v>281</v>
      </c>
      <c r="D299" s="71" t="s">
        <v>94</v>
      </c>
      <c r="E299" s="77" t="s">
        <v>477</v>
      </c>
      <c r="F299" s="76">
        <f>F300</f>
        <v>458.6</v>
      </c>
      <c r="G299" s="76">
        <f aca="true" t="shared" si="135" ref="G299:H299">G300</f>
        <v>458.6</v>
      </c>
      <c r="H299" s="76">
        <f t="shared" si="135"/>
        <v>458.6</v>
      </c>
    </row>
    <row r="300" spans="1:8" ht="82.5">
      <c r="A300" s="71" t="s">
        <v>20</v>
      </c>
      <c r="B300" s="71" t="s">
        <v>70</v>
      </c>
      <c r="C300" s="71" t="s">
        <v>281</v>
      </c>
      <c r="D300" s="71" t="s">
        <v>96</v>
      </c>
      <c r="E300" s="77" t="s">
        <v>3</v>
      </c>
      <c r="F300" s="76">
        <v>458.6</v>
      </c>
      <c r="G300" s="76">
        <v>458.6</v>
      </c>
      <c r="H300" s="76">
        <v>458.6</v>
      </c>
    </row>
    <row r="301" spans="1:8" ht="49.5">
      <c r="A301" s="72" t="s">
        <v>8</v>
      </c>
      <c r="B301" s="75" t="s">
        <v>94</v>
      </c>
      <c r="C301" s="75" t="s">
        <v>94</v>
      </c>
      <c r="D301" s="75" t="s">
        <v>94</v>
      </c>
      <c r="E301" s="73" t="s">
        <v>12</v>
      </c>
      <c r="F301" s="74">
        <f>F302+F336+F343</f>
        <v>34730.5</v>
      </c>
      <c r="G301" s="74">
        <f>G302+G336+G343</f>
        <v>33721.9</v>
      </c>
      <c r="H301" s="74">
        <f>H302+H336+H343</f>
        <v>33323.1</v>
      </c>
    </row>
    <row r="302" spans="1:8" ht="18.75" customHeight="1">
      <c r="A302" s="71" t="s">
        <v>8</v>
      </c>
      <c r="B302" s="71" t="s">
        <v>63</v>
      </c>
      <c r="C302" s="71" t="s">
        <v>94</v>
      </c>
      <c r="D302" s="71" t="s">
        <v>94</v>
      </c>
      <c r="E302" s="77" t="s">
        <v>54</v>
      </c>
      <c r="F302" s="76">
        <f>F303+F315</f>
        <v>18819.4</v>
      </c>
      <c r="G302" s="76">
        <f>G303+G315</f>
        <v>18394</v>
      </c>
      <c r="H302" s="76">
        <f>H303+H315</f>
        <v>17911.1</v>
      </c>
    </row>
    <row r="303" spans="1:8" ht="18" customHeight="1">
      <c r="A303" s="71" t="s">
        <v>8</v>
      </c>
      <c r="B303" s="71" t="s">
        <v>340</v>
      </c>
      <c r="C303" s="71" t="s">
        <v>94</v>
      </c>
      <c r="D303" s="71" t="s">
        <v>94</v>
      </c>
      <c r="E303" s="77" t="s">
        <v>341</v>
      </c>
      <c r="F303" s="76">
        <f>F304</f>
        <v>13405.8</v>
      </c>
      <c r="G303" s="76">
        <f aca="true" t="shared" si="136" ref="G303:H303">G304</f>
        <v>13053.5</v>
      </c>
      <c r="H303" s="76">
        <f t="shared" si="136"/>
        <v>12557.5</v>
      </c>
    </row>
    <row r="304" spans="1:8" ht="49.5" customHeight="1">
      <c r="A304" s="71" t="s">
        <v>8</v>
      </c>
      <c r="B304" s="71" t="s">
        <v>340</v>
      </c>
      <c r="C304" s="71" t="s">
        <v>282</v>
      </c>
      <c r="D304" s="71" t="s">
        <v>94</v>
      </c>
      <c r="E304" s="77" t="s">
        <v>478</v>
      </c>
      <c r="F304" s="76">
        <f>F305</f>
        <v>13405.8</v>
      </c>
      <c r="G304" s="76">
        <f aca="true" t="shared" si="137" ref="G304:H305">G305</f>
        <v>13053.5</v>
      </c>
      <c r="H304" s="76">
        <f t="shared" si="137"/>
        <v>12557.5</v>
      </c>
    </row>
    <row r="305" spans="1:8" ht="33">
      <c r="A305" s="71" t="s">
        <v>8</v>
      </c>
      <c r="B305" s="71" t="s">
        <v>340</v>
      </c>
      <c r="C305" s="71" t="s">
        <v>283</v>
      </c>
      <c r="D305" s="71" t="s">
        <v>94</v>
      </c>
      <c r="E305" s="77" t="s">
        <v>140</v>
      </c>
      <c r="F305" s="76">
        <f>F306</f>
        <v>13405.8</v>
      </c>
      <c r="G305" s="76">
        <f t="shared" si="137"/>
        <v>13053.5</v>
      </c>
      <c r="H305" s="76">
        <f t="shared" si="137"/>
        <v>12557.5</v>
      </c>
    </row>
    <row r="306" spans="1:8" ht="66">
      <c r="A306" s="71" t="s">
        <v>8</v>
      </c>
      <c r="B306" s="71" t="s">
        <v>340</v>
      </c>
      <c r="C306" s="71" t="s">
        <v>479</v>
      </c>
      <c r="D306" s="75" t="s">
        <v>94</v>
      </c>
      <c r="E306" s="77" t="s">
        <v>480</v>
      </c>
      <c r="F306" s="76">
        <f>F307+F309+F311+F313</f>
        <v>13405.8</v>
      </c>
      <c r="G306" s="76">
        <f aca="true" t="shared" si="138" ref="G306:H306">G307+G309+G311+G313</f>
        <v>13053.5</v>
      </c>
      <c r="H306" s="76">
        <f t="shared" si="138"/>
        <v>12557.5</v>
      </c>
    </row>
    <row r="307" spans="1:8" ht="66">
      <c r="A307" s="6" t="s">
        <v>8</v>
      </c>
      <c r="B307" s="6" t="s">
        <v>340</v>
      </c>
      <c r="C307" s="6" t="s">
        <v>284</v>
      </c>
      <c r="D307" s="48"/>
      <c r="E307" s="5" t="s">
        <v>141</v>
      </c>
      <c r="F307" s="76">
        <f>F308</f>
        <v>12517.9</v>
      </c>
      <c r="G307" s="76">
        <f aca="true" t="shared" si="139" ref="G307:H307">G308</f>
        <v>12517.9</v>
      </c>
      <c r="H307" s="76">
        <f t="shared" si="139"/>
        <v>12517.9</v>
      </c>
    </row>
    <row r="308" spans="1:8" ht="33">
      <c r="A308" s="6" t="s">
        <v>8</v>
      </c>
      <c r="B308" s="6" t="s">
        <v>340</v>
      </c>
      <c r="C308" s="6" t="s">
        <v>284</v>
      </c>
      <c r="D308" s="48">
        <v>600</v>
      </c>
      <c r="E308" s="5" t="s">
        <v>118</v>
      </c>
      <c r="F308" s="76">
        <v>12517.9</v>
      </c>
      <c r="G308" s="76">
        <v>12517.9</v>
      </c>
      <c r="H308" s="76">
        <v>12517.9</v>
      </c>
    </row>
    <row r="309" spans="1:8" ht="49.5">
      <c r="A309" s="71" t="s">
        <v>8</v>
      </c>
      <c r="B309" s="71" t="s">
        <v>340</v>
      </c>
      <c r="C309" s="71" t="s">
        <v>285</v>
      </c>
      <c r="D309" s="71" t="s">
        <v>94</v>
      </c>
      <c r="E309" s="77" t="s">
        <v>200</v>
      </c>
      <c r="F309" s="76">
        <f>F310</f>
        <v>713.9</v>
      </c>
      <c r="G309" s="76">
        <f aca="true" t="shared" si="140" ref="G309:H309">G310</f>
        <v>391.6</v>
      </c>
      <c r="H309" s="76">
        <f t="shared" si="140"/>
        <v>0</v>
      </c>
    </row>
    <row r="310" spans="1:8" ht="33">
      <c r="A310" s="71" t="s">
        <v>8</v>
      </c>
      <c r="B310" s="71" t="s">
        <v>340</v>
      </c>
      <c r="C310" s="71" t="s">
        <v>285</v>
      </c>
      <c r="D310" s="71" t="s">
        <v>425</v>
      </c>
      <c r="E310" s="77" t="s">
        <v>426</v>
      </c>
      <c r="F310" s="76">
        <f>743.9-30</f>
        <v>713.9</v>
      </c>
      <c r="G310" s="76">
        <v>391.6</v>
      </c>
      <c r="H310" s="76">
        <v>0</v>
      </c>
    </row>
    <row r="311" spans="1:8" ht="49.5">
      <c r="A311" s="71" t="s">
        <v>8</v>
      </c>
      <c r="B311" s="71" t="s">
        <v>340</v>
      </c>
      <c r="C311" s="71" t="s">
        <v>481</v>
      </c>
      <c r="D311" s="71" t="s">
        <v>94</v>
      </c>
      <c r="E311" s="77" t="s">
        <v>482</v>
      </c>
      <c r="F311" s="76">
        <f>F312</f>
        <v>144</v>
      </c>
      <c r="G311" s="76">
        <f aca="true" t="shared" si="141" ref="G311:H311">G312</f>
        <v>144</v>
      </c>
      <c r="H311" s="76">
        <f t="shared" si="141"/>
        <v>39.6</v>
      </c>
    </row>
    <row r="312" spans="1:8" ht="33">
      <c r="A312" s="71" t="s">
        <v>8</v>
      </c>
      <c r="B312" s="71" t="s">
        <v>340</v>
      </c>
      <c r="C312" s="71" t="s">
        <v>481</v>
      </c>
      <c r="D312" s="71" t="s">
        <v>425</v>
      </c>
      <c r="E312" s="77" t="s">
        <v>426</v>
      </c>
      <c r="F312" s="76">
        <v>144</v>
      </c>
      <c r="G312" s="76">
        <v>144</v>
      </c>
      <c r="H312" s="76">
        <v>39.6</v>
      </c>
    </row>
    <row r="313" spans="1:8" ht="69.75" customHeight="1">
      <c r="A313" s="71" t="s">
        <v>8</v>
      </c>
      <c r="B313" s="71" t="s">
        <v>340</v>
      </c>
      <c r="C313" s="71" t="s">
        <v>544</v>
      </c>
      <c r="D313" s="71" t="s">
        <v>94</v>
      </c>
      <c r="E313" s="77" t="s">
        <v>543</v>
      </c>
      <c r="F313" s="76">
        <f>E314:F314</f>
        <v>30</v>
      </c>
      <c r="G313" s="76">
        <f aca="true" t="shared" si="142" ref="G313:H313">F314:G314</f>
        <v>0</v>
      </c>
      <c r="H313" s="76">
        <f t="shared" si="142"/>
        <v>0</v>
      </c>
    </row>
    <row r="314" spans="1:8" ht="33">
      <c r="A314" s="71" t="s">
        <v>8</v>
      </c>
      <c r="B314" s="71" t="s">
        <v>340</v>
      </c>
      <c r="C314" s="71" t="s">
        <v>544</v>
      </c>
      <c r="D314" s="71" t="s">
        <v>425</v>
      </c>
      <c r="E314" s="77" t="s">
        <v>426</v>
      </c>
      <c r="F314" s="76">
        <v>30</v>
      </c>
      <c r="G314" s="76">
        <v>0</v>
      </c>
      <c r="H314" s="76">
        <v>0</v>
      </c>
    </row>
    <row r="315" spans="1:8" ht="17.25" customHeight="1">
      <c r="A315" s="71" t="s">
        <v>8</v>
      </c>
      <c r="B315" s="71" t="s">
        <v>64</v>
      </c>
      <c r="C315" s="71" t="s">
        <v>94</v>
      </c>
      <c r="D315" s="71" t="s">
        <v>94</v>
      </c>
      <c r="E315" s="77" t="s">
        <v>530</v>
      </c>
      <c r="F315" s="76">
        <f>F316</f>
        <v>5413.6</v>
      </c>
      <c r="G315" s="76">
        <f aca="true" t="shared" si="143" ref="G315:H316">G316</f>
        <v>5340.5</v>
      </c>
      <c r="H315" s="76">
        <f t="shared" si="143"/>
        <v>5353.599999999999</v>
      </c>
    </row>
    <row r="316" spans="1:8" ht="49.5">
      <c r="A316" s="71" t="s">
        <v>8</v>
      </c>
      <c r="B316" s="71" t="s">
        <v>64</v>
      </c>
      <c r="C316" s="71" t="s">
        <v>286</v>
      </c>
      <c r="D316" s="71" t="s">
        <v>94</v>
      </c>
      <c r="E316" s="77" t="s">
        <v>410</v>
      </c>
      <c r="F316" s="76">
        <f>F317</f>
        <v>5413.6</v>
      </c>
      <c r="G316" s="76">
        <f t="shared" si="143"/>
        <v>5340.5</v>
      </c>
      <c r="H316" s="76">
        <f t="shared" si="143"/>
        <v>5353.599999999999</v>
      </c>
    </row>
    <row r="317" spans="1:8" ht="66">
      <c r="A317" s="71" t="s">
        <v>8</v>
      </c>
      <c r="B317" s="71" t="s">
        <v>64</v>
      </c>
      <c r="C317" s="71" t="s">
        <v>288</v>
      </c>
      <c r="D317" s="71" t="s">
        <v>94</v>
      </c>
      <c r="E317" s="77" t="s">
        <v>483</v>
      </c>
      <c r="F317" s="76">
        <f>F318+F333</f>
        <v>5413.6</v>
      </c>
      <c r="G317" s="76">
        <f aca="true" t="shared" si="144" ref="G317:H317">G318+G333</f>
        <v>5340.5</v>
      </c>
      <c r="H317" s="76">
        <f t="shared" si="144"/>
        <v>5353.599999999999</v>
      </c>
    </row>
    <row r="318" spans="1:8" ht="49.5">
      <c r="A318" s="71" t="s">
        <v>8</v>
      </c>
      <c r="B318" s="71" t="s">
        <v>64</v>
      </c>
      <c r="C318" s="71" t="s">
        <v>484</v>
      </c>
      <c r="D318" s="75" t="s">
        <v>94</v>
      </c>
      <c r="E318" s="77" t="s">
        <v>485</v>
      </c>
      <c r="F318" s="76">
        <f>F319+F321+F323+F325+F327+F329+F331</f>
        <v>5348.400000000001</v>
      </c>
      <c r="G318" s="76">
        <f aca="true" t="shared" si="145" ref="G318:H318">G319+G321+G323+G325+G327+G329+G331</f>
        <v>5273</v>
      </c>
      <c r="H318" s="76">
        <f t="shared" si="145"/>
        <v>5283.799999999999</v>
      </c>
    </row>
    <row r="319" spans="1:8" ht="33">
      <c r="A319" s="6" t="s">
        <v>8</v>
      </c>
      <c r="B319" s="6" t="s">
        <v>64</v>
      </c>
      <c r="C319" s="4" t="s">
        <v>291</v>
      </c>
      <c r="D319" s="4"/>
      <c r="E319" s="22" t="s">
        <v>137</v>
      </c>
      <c r="F319" s="76">
        <f>F320</f>
        <v>4953.1</v>
      </c>
      <c r="G319" s="76">
        <f aca="true" t="shared" si="146" ref="G319:H319">G320</f>
        <v>4953.1</v>
      </c>
      <c r="H319" s="76">
        <f t="shared" si="146"/>
        <v>4953.1</v>
      </c>
    </row>
    <row r="320" spans="1:8" ht="33">
      <c r="A320" s="6" t="s">
        <v>8</v>
      </c>
      <c r="B320" s="6" t="s">
        <v>64</v>
      </c>
      <c r="C320" s="4" t="s">
        <v>291</v>
      </c>
      <c r="D320" s="48">
        <v>600</v>
      </c>
      <c r="E320" s="5" t="s">
        <v>118</v>
      </c>
      <c r="F320" s="76">
        <v>4953.1</v>
      </c>
      <c r="G320" s="76">
        <v>4953.1</v>
      </c>
      <c r="H320" s="76">
        <v>4953.1</v>
      </c>
    </row>
    <row r="321" spans="1:8" ht="33">
      <c r="A321" s="71" t="s">
        <v>8</v>
      </c>
      <c r="B321" s="71" t="s">
        <v>64</v>
      </c>
      <c r="C321" s="71" t="s">
        <v>289</v>
      </c>
      <c r="D321" s="71" t="s">
        <v>94</v>
      </c>
      <c r="E321" s="77" t="s">
        <v>135</v>
      </c>
      <c r="F321" s="76">
        <f>F322</f>
        <v>19.9</v>
      </c>
      <c r="G321" s="76">
        <f aca="true" t="shared" si="147" ref="G321:H321">G322</f>
        <v>21.9</v>
      </c>
      <c r="H321" s="76">
        <f t="shared" si="147"/>
        <v>23.9</v>
      </c>
    </row>
    <row r="322" spans="1:8" ht="17.25" customHeight="1">
      <c r="A322" s="71" t="s">
        <v>8</v>
      </c>
      <c r="B322" s="71" t="s">
        <v>64</v>
      </c>
      <c r="C322" s="71" t="s">
        <v>289</v>
      </c>
      <c r="D322" s="71" t="s">
        <v>101</v>
      </c>
      <c r="E322" s="77" t="s">
        <v>102</v>
      </c>
      <c r="F322" s="76">
        <v>19.9</v>
      </c>
      <c r="G322" s="76">
        <v>21.9</v>
      </c>
      <c r="H322" s="76">
        <v>23.9</v>
      </c>
    </row>
    <row r="323" spans="1:8" ht="33" customHeight="1">
      <c r="A323" s="71" t="s">
        <v>8</v>
      </c>
      <c r="B323" s="71" t="s">
        <v>64</v>
      </c>
      <c r="C323" s="71" t="s">
        <v>292</v>
      </c>
      <c r="D323" s="71" t="s">
        <v>94</v>
      </c>
      <c r="E323" s="77" t="s">
        <v>486</v>
      </c>
      <c r="F323" s="76">
        <f>F324</f>
        <v>256.6</v>
      </c>
      <c r="G323" s="76">
        <f aca="true" t="shared" si="148" ref="G323:H323">G324</f>
        <v>176.4</v>
      </c>
      <c r="H323" s="76">
        <f t="shared" si="148"/>
        <v>182.4</v>
      </c>
    </row>
    <row r="324" spans="1:8" ht="33">
      <c r="A324" s="71" t="s">
        <v>8</v>
      </c>
      <c r="B324" s="71" t="s">
        <v>64</v>
      </c>
      <c r="C324" s="71" t="s">
        <v>292</v>
      </c>
      <c r="D324" s="71" t="s">
        <v>425</v>
      </c>
      <c r="E324" s="77" t="s">
        <v>426</v>
      </c>
      <c r="F324" s="76">
        <v>256.6</v>
      </c>
      <c r="G324" s="76">
        <v>176.4</v>
      </c>
      <c r="H324" s="76">
        <v>182.4</v>
      </c>
    </row>
    <row r="325" spans="1:8" ht="33">
      <c r="A325" s="71" t="s">
        <v>8</v>
      </c>
      <c r="B325" s="71" t="s">
        <v>64</v>
      </c>
      <c r="C325" s="71" t="s">
        <v>290</v>
      </c>
      <c r="D325" s="71" t="s">
        <v>94</v>
      </c>
      <c r="E325" s="77" t="s">
        <v>136</v>
      </c>
      <c r="F325" s="76">
        <f>F326</f>
        <v>13.5</v>
      </c>
      <c r="G325" s="76">
        <f aca="true" t="shared" si="149" ref="G325:H325">G326</f>
        <v>14</v>
      </c>
      <c r="H325" s="76">
        <f t="shared" si="149"/>
        <v>14.5</v>
      </c>
    </row>
    <row r="326" spans="1:8" ht="33">
      <c r="A326" s="71" t="s">
        <v>8</v>
      </c>
      <c r="B326" s="71" t="s">
        <v>64</v>
      </c>
      <c r="C326" s="71" t="s">
        <v>290</v>
      </c>
      <c r="D326" s="71" t="s">
        <v>97</v>
      </c>
      <c r="E326" s="77" t="s">
        <v>353</v>
      </c>
      <c r="F326" s="76">
        <v>13.5</v>
      </c>
      <c r="G326" s="76">
        <v>14</v>
      </c>
      <c r="H326" s="76">
        <v>14.5</v>
      </c>
    </row>
    <row r="327" spans="1:8" ht="33">
      <c r="A327" s="71" t="s">
        <v>8</v>
      </c>
      <c r="B327" s="71" t="s">
        <v>64</v>
      </c>
      <c r="C327" s="71" t="s">
        <v>293</v>
      </c>
      <c r="D327" s="71" t="s">
        <v>94</v>
      </c>
      <c r="E327" s="77" t="s">
        <v>138</v>
      </c>
      <c r="F327" s="76">
        <f>F328</f>
        <v>47.6</v>
      </c>
      <c r="G327" s="76">
        <f aca="true" t="shared" si="150" ref="G327:H327">G328</f>
        <v>49.3</v>
      </c>
      <c r="H327" s="76">
        <f t="shared" si="150"/>
        <v>51</v>
      </c>
    </row>
    <row r="328" spans="1:8" ht="33">
      <c r="A328" s="71" t="s">
        <v>8</v>
      </c>
      <c r="B328" s="71" t="s">
        <v>64</v>
      </c>
      <c r="C328" s="71" t="s">
        <v>293</v>
      </c>
      <c r="D328" s="71" t="s">
        <v>425</v>
      </c>
      <c r="E328" s="77" t="s">
        <v>426</v>
      </c>
      <c r="F328" s="76">
        <v>47.6</v>
      </c>
      <c r="G328" s="76">
        <v>49.3</v>
      </c>
      <c r="H328" s="76">
        <v>51</v>
      </c>
    </row>
    <row r="329" spans="1:8" ht="33">
      <c r="A329" s="71" t="s">
        <v>8</v>
      </c>
      <c r="B329" s="71" t="s">
        <v>64</v>
      </c>
      <c r="C329" s="71" t="s">
        <v>321</v>
      </c>
      <c r="D329" s="71" t="s">
        <v>94</v>
      </c>
      <c r="E329" s="77" t="s">
        <v>201</v>
      </c>
      <c r="F329" s="76">
        <f>F330</f>
        <v>21.7</v>
      </c>
      <c r="G329" s="76">
        <f aca="true" t="shared" si="151" ref="G329:H329">G330</f>
        <v>22.3</v>
      </c>
      <c r="H329" s="76">
        <f t="shared" si="151"/>
        <v>22.9</v>
      </c>
    </row>
    <row r="330" spans="1:8" ht="33">
      <c r="A330" s="71" t="s">
        <v>8</v>
      </c>
      <c r="B330" s="71" t="s">
        <v>64</v>
      </c>
      <c r="C330" s="71" t="s">
        <v>321</v>
      </c>
      <c r="D330" s="71" t="s">
        <v>97</v>
      </c>
      <c r="E330" s="77" t="s">
        <v>353</v>
      </c>
      <c r="F330" s="76">
        <v>21.7</v>
      </c>
      <c r="G330" s="76">
        <v>22.3</v>
      </c>
      <c r="H330" s="76">
        <v>22.9</v>
      </c>
    </row>
    <row r="331" spans="1:8" ht="34.5" customHeight="1">
      <c r="A331" s="71" t="s">
        <v>8</v>
      </c>
      <c r="B331" s="71" t="s">
        <v>64</v>
      </c>
      <c r="C331" s="71" t="s">
        <v>487</v>
      </c>
      <c r="D331" s="71" t="s">
        <v>94</v>
      </c>
      <c r="E331" s="77" t="s">
        <v>488</v>
      </c>
      <c r="F331" s="76">
        <f>F332</f>
        <v>36</v>
      </c>
      <c r="G331" s="76">
        <f aca="true" t="shared" si="152" ref="G331:H331">G332</f>
        <v>36</v>
      </c>
      <c r="H331" s="76">
        <f t="shared" si="152"/>
        <v>36</v>
      </c>
    </row>
    <row r="332" spans="1:8" ht="21" customHeight="1">
      <c r="A332" s="71" t="s">
        <v>8</v>
      </c>
      <c r="B332" s="71" t="s">
        <v>64</v>
      </c>
      <c r="C332" s="71" t="s">
        <v>487</v>
      </c>
      <c r="D332" s="71" t="s">
        <v>101</v>
      </c>
      <c r="E332" s="77" t="s">
        <v>102</v>
      </c>
      <c r="F332" s="76">
        <v>36</v>
      </c>
      <c r="G332" s="76">
        <v>36</v>
      </c>
      <c r="H332" s="76">
        <v>36</v>
      </c>
    </row>
    <row r="333" spans="1:8" ht="33">
      <c r="A333" s="71" t="s">
        <v>8</v>
      </c>
      <c r="B333" s="71" t="s">
        <v>64</v>
      </c>
      <c r="C333" s="71" t="s">
        <v>489</v>
      </c>
      <c r="D333" s="75" t="s">
        <v>94</v>
      </c>
      <c r="E333" s="77" t="s">
        <v>490</v>
      </c>
      <c r="F333" s="76">
        <f>F334</f>
        <v>65.2</v>
      </c>
      <c r="G333" s="76">
        <f aca="true" t="shared" si="153" ref="G333:H333">G334</f>
        <v>67.5</v>
      </c>
      <c r="H333" s="76">
        <f t="shared" si="153"/>
        <v>69.8</v>
      </c>
    </row>
    <row r="334" spans="1:8" ht="66">
      <c r="A334" s="71" t="s">
        <v>8</v>
      </c>
      <c r="B334" s="71" t="s">
        <v>64</v>
      </c>
      <c r="C334" s="71" t="s">
        <v>491</v>
      </c>
      <c r="D334" s="71" t="s">
        <v>94</v>
      </c>
      <c r="E334" s="77" t="s">
        <v>139</v>
      </c>
      <c r="F334" s="76">
        <f>F335</f>
        <v>65.2</v>
      </c>
      <c r="G334" s="76">
        <f aca="true" t="shared" si="154" ref="G334:H334">G335</f>
        <v>67.5</v>
      </c>
      <c r="H334" s="76">
        <f t="shared" si="154"/>
        <v>69.8</v>
      </c>
    </row>
    <row r="335" spans="1:8" ht="33">
      <c r="A335" s="71" t="s">
        <v>8</v>
      </c>
      <c r="B335" s="71" t="s">
        <v>64</v>
      </c>
      <c r="C335" s="71" t="s">
        <v>491</v>
      </c>
      <c r="D335" s="71" t="s">
        <v>425</v>
      </c>
      <c r="E335" s="77" t="s">
        <v>426</v>
      </c>
      <c r="F335" s="76">
        <v>65.2</v>
      </c>
      <c r="G335" s="76">
        <v>67.5</v>
      </c>
      <c r="H335" s="76">
        <v>69.8</v>
      </c>
    </row>
    <row r="336" spans="1:8" ht="18.75" customHeight="1">
      <c r="A336" s="71" t="s">
        <v>8</v>
      </c>
      <c r="B336" s="71" t="s">
        <v>65</v>
      </c>
      <c r="C336" s="71" t="s">
        <v>94</v>
      </c>
      <c r="D336" s="71" t="s">
        <v>94</v>
      </c>
      <c r="E336" s="77" t="s">
        <v>57</v>
      </c>
      <c r="F336" s="76">
        <f aca="true" t="shared" si="155" ref="F336:F341">F337</f>
        <v>1834.2</v>
      </c>
      <c r="G336" s="76">
        <f aca="true" t="shared" si="156" ref="G336:H341">G337</f>
        <v>1870.8</v>
      </c>
      <c r="H336" s="76">
        <f t="shared" si="156"/>
        <v>1908.3</v>
      </c>
    </row>
    <row r="337" spans="1:8" ht="18" customHeight="1">
      <c r="A337" s="71" t="s">
        <v>8</v>
      </c>
      <c r="B337" s="71" t="s">
        <v>66</v>
      </c>
      <c r="C337" s="71" t="s">
        <v>94</v>
      </c>
      <c r="D337" s="71" t="s">
        <v>94</v>
      </c>
      <c r="E337" s="77" t="s">
        <v>60</v>
      </c>
      <c r="F337" s="76">
        <f t="shared" si="155"/>
        <v>1834.2</v>
      </c>
      <c r="G337" s="76">
        <f t="shared" si="156"/>
        <v>1870.8</v>
      </c>
      <c r="H337" s="76">
        <f t="shared" si="156"/>
        <v>1908.3</v>
      </c>
    </row>
    <row r="338" spans="1:8" ht="64.5" customHeight="1">
      <c r="A338" s="71" t="s">
        <v>8</v>
      </c>
      <c r="B338" s="71" t="s">
        <v>66</v>
      </c>
      <c r="C338" s="71" t="s">
        <v>242</v>
      </c>
      <c r="D338" s="71" t="s">
        <v>94</v>
      </c>
      <c r="E338" s="77" t="s">
        <v>469</v>
      </c>
      <c r="F338" s="76">
        <f t="shared" si="155"/>
        <v>1834.2</v>
      </c>
      <c r="G338" s="76">
        <f t="shared" si="156"/>
        <v>1870.8</v>
      </c>
      <c r="H338" s="76">
        <f t="shared" si="156"/>
        <v>1908.3</v>
      </c>
    </row>
    <row r="339" spans="1:8" ht="33">
      <c r="A339" s="71" t="s">
        <v>8</v>
      </c>
      <c r="B339" s="71" t="s">
        <v>66</v>
      </c>
      <c r="C339" s="71" t="s">
        <v>294</v>
      </c>
      <c r="D339" s="71" t="s">
        <v>94</v>
      </c>
      <c r="E339" s="77" t="s">
        <v>170</v>
      </c>
      <c r="F339" s="76">
        <f t="shared" si="155"/>
        <v>1834.2</v>
      </c>
      <c r="G339" s="76">
        <f t="shared" si="156"/>
        <v>1870.8</v>
      </c>
      <c r="H339" s="76">
        <f t="shared" si="156"/>
        <v>1908.3</v>
      </c>
    </row>
    <row r="340" spans="1:8" ht="33">
      <c r="A340" s="71" t="s">
        <v>8</v>
      </c>
      <c r="B340" s="71" t="s">
        <v>66</v>
      </c>
      <c r="C340" s="71" t="s">
        <v>492</v>
      </c>
      <c r="D340" s="75" t="s">
        <v>94</v>
      </c>
      <c r="E340" s="77" t="s">
        <v>493</v>
      </c>
      <c r="F340" s="76">
        <f t="shared" si="155"/>
        <v>1834.2</v>
      </c>
      <c r="G340" s="76">
        <f t="shared" si="156"/>
        <v>1870.8</v>
      </c>
      <c r="H340" s="76">
        <f t="shared" si="156"/>
        <v>1908.3</v>
      </c>
    </row>
    <row r="341" spans="1:8" ht="33">
      <c r="A341" s="71" t="s">
        <v>8</v>
      </c>
      <c r="B341" s="71" t="s">
        <v>66</v>
      </c>
      <c r="C341" s="71" t="s">
        <v>494</v>
      </c>
      <c r="D341" s="71" t="s">
        <v>94</v>
      </c>
      <c r="E341" s="77" t="s">
        <v>171</v>
      </c>
      <c r="F341" s="76">
        <f t="shared" si="155"/>
        <v>1834.2</v>
      </c>
      <c r="G341" s="76">
        <f t="shared" si="156"/>
        <v>1870.8</v>
      </c>
      <c r="H341" s="76">
        <f t="shared" si="156"/>
        <v>1908.3</v>
      </c>
    </row>
    <row r="342" spans="1:8" ht="19.5" customHeight="1">
      <c r="A342" s="71" t="s">
        <v>8</v>
      </c>
      <c r="B342" s="71" t="s">
        <v>66</v>
      </c>
      <c r="C342" s="71" t="s">
        <v>494</v>
      </c>
      <c r="D342" s="71" t="s">
        <v>101</v>
      </c>
      <c r="E342" s="77" t="s">
        <v>102</v>
      </c>
      <c r="F342" s="76">
        <v>1834.2</v>
      </c>
      <c r="G342" s="76">
        <v>1870.8</v>
      </c>
      <c r="H342" s="76">
        <v>1908.3</v>
      </c>
    </row>
    <row r="343" spans="1:8" ht="18.75" customHeight="1">
      <c r="A343" s="71" t="s">
        <v>8</v>
      </c>
      <c r="B343" s="71" t="s">
        <v>89</v>
      </c>
      <c r="C343" s="71" t="s">
        <v>94</v>
      </c>
      <c r="D343" s="71" t="s">
        <v>94</v>
      </c>
      <c r="E343" s="77" t="s">
        <v>56</v>
      </c>
      <c r="F343" s="76">
        <f>F344+F361</f>
        <v>14076.9</v>
      </c>
      <c r="G343" s="76">
        <f aca="true" t="shared" si="157" ref="G343:H343">G344+G361</f>
        <v>13457.1</v>
      </c>
      <c r="H343" s="76">
        <f t="shared" si="157"/>
        <v>13503.7</v>
      </c>
    </row>
    <row r="344" spans="1:8" ht="17.25" customHeight="1">
      <c r="A344" s="71" t="s">
        <v>8</v>
      </c>
      <c r="B344" s="71" t="s">
        <v>142</v>
      </c>
      <c r="C344" s="71" t="s">
        <v>94</v>
      </c>
      <c r="D344" s="71" t="s">
        <v>94</v>
      </c>
      <c r="E344" s="77" t="s">
        <v>90</v>
      </c>
      <c r="F344" s="76">
        <f>F345</f>
        <v>11787.4</v>
      </c>
      <c r="G344" s="76">
        <f aca="true" t="shared" si="158" ref="G344:H345">G345</f>
        <v>11167.6</v>
      </c>
      <c r="H344" s="76">
        <f t="shared" si="158"/>
        <v>11214.2</v>
      </c>
    </row>
    <row r="345" spans="1:8" ht="50.25" customHeight="1">
      <c r="A345" s="71" t="s">
        <v>8</v>
      </c>
      <c r="B345" s="71" t="s">
        <v>142</v>
      </c>
      <c r="C345" s="71" t="s">
        <v>282</v>
      </c>
      <c r="D345" s="71" t="s">
        <v>94</v>
      </c>
      <c r="E345" s="77" t="s">
        <v>478</v>
      </c>
      <c r="F345" s="76">
        <f>F346</f>
        <v>11787.4</v>
      </c>
      <c r="G345" s="76">
        <f t="shared" si="158"/>
        <v>11167.6</v>
      </c>
      <c r="H345" s="76">
        <f t="shared" si="158"/>
        <v>11214.2</v>
      </c>
    </row>
    <row r="346" spans="1:8" ht="33">
      <c r="A346" s="71" t="s">
        <v>8</v>
      </c>
      <c r="B346" s="71" t="s">
        <v>142</v>
      </c>
      <c r="C346" s="71" t="s">
        <v>283</v>
      </c>
      <c r="D346" s="71" t="s">
        <v>94</v>
      </c>
      <c r="E346" s="77" t="s">
        <v>140</v>
      </c>
      <c r="F346" s="76">
        <f>F347+F356</f>
        <v>11787.4</v>
      </c>
      <c r="G346" s="76">
        <f aca="true" t="shared" si="159" ref="G346:H346">G347+G356</f>
        <v>11167.6</v>
      </c>
      <c r="H346" s="76">
        <f t="shared" si="159"/>
        <v>11214.2</v>
      </c>
    </row>
    <row r="347" spans="1:8" ht="66">
      <c r="A347" s="71" t="s">
        <v>8</v>
      </c>
      <c r="B347" s="71" t="s">
        <v>142</v>
      </c>
      <c r="C347" s="71" t="s">
        <v>495</v>
      </c>
      <c r="D347" s="75" t="s">
        <v>94</v>
      </c>
      <c r="E347" s="77" t="s">
        <v>496</v>
      </c>
      <c r="F347" s="76">
        <f>F348+F350+F354</f>
        <v>11121.4</v>
      </c>
      <c r="G347" s="76">
        <f aca="true" t="shared" si="160" ref="G347:H347">G348+G350+G354</f>
        <v>11167.6</v>
      </c>
      <c r="H347" s="76">
        <f t="shared" si="160"/>
        <v>11214.2</v>
      </c>
    </row>
    <row r="348" spans="1:8" ht="49.5">
      <c r="A348" s="6" t="s">
        <v>8</v>
      </c>
      <c r="B348" s="6" t="s">
        <v>142</v>
      </c>
      <c r="C348" s="6" t="s">
        <v>296</v>
      </c>
      <c r="D348" s="48"/>
      <c r="E348" s="5" t="s">
        <v>144</v>
      </c>
      <c r="F348" s="76">
        <f>F349</f>
        <v>9799.1</v>
      </c>
      <c r="G348" s="76">
        <f aca="true" t="shared" si="161" ref="G348:H348">G349</f>
        <v>9799.1</v>
      </c>
      <c r="H348" s="76">
        <f t="shared" si="161"/>
        <v>9799.1</v>
      </c>
    </row>
    <row r="349" spans="1:8" ht="33">
      <c r="A349" s="6" t="s">
        <v>8</v>
      </c>
      <c r="B349" s="6" t="s">
        <v>142</v>
      </c>
      <c r="C349" s="6" t="s">
        <v>296</v>
      </c>
      <c r="D349" s="48">
        <v>600</v>
      </c>
      <c r="E349" s="5" t="s">
        <v>118</v>
      </c>
      <c r="F349" s="76">
        <v>9799.1</v>
      </c>
      <c r="G349" s="76">
        <v>9799.1</v>
      </c>
      <c r="H349" s="76">
        <v>9799.1</v>
      </c>
    </row>
    <row r="350" spans="1:8" ht="33">
      <c r="A350" s="71" t="s">
        <v>8</v>
      </c>
      <c r="B350" s="71" t="s">
        <v>142</v>
      </c>
      <c r="C350" s="71" t="s">
        <v>295</v>
      </c>
      <c r="D350" s="71" t="s">
        <v>94</v>
      </c>
      <c r="E350" s="77" t="s">
        <v>143</v>
      </c>
      <c r="F350" s="76">
        <f>F351+F352+F353</f>
        <v>1070.4</v>
      </c>
      <c r="G350" s="76">
        <f aca="true" t="shared" si="162" ref="G350:H350">G351+G352+G353</f>
        <v>1116.6</v>
      </c>
      <c r="H350" s="76">
        <f t="shared" si="162"/>
        <v>1163.2</v>
      </c>
    </row>
    <row r="351" spans="1:8" ht="82.5">
      <c r="A351" s="71" t="s">
        <v>8</v>
      </c>
      <c r="B351" s="71" t="s">
        <v>142</v>
      </c>
      <c r="C351" s="71" t="s">
        <v>295</v>
      </c>
      <c r="D351" s="71" t="s">
        <v>96</v>
      </c>
      <c r="E351" s="77" t="s">
        <v>3</v>
      </c>
      <c r="F351" s="76">
        <v>544.5</v>
      </c>
      <c r="G351" s="76">
        <v>544.5</v>
      </c>
      <c r="H351" s="76">
        <v>562.1</v>
      </c>
    </row>
    <row r="352" spans="1:8" ht="33">
      <c r="A352" s="71" t="s">
        <v>8</v>
      </c>
      <c r="B352" s="71" t="s">
        <v>142</v>
      </c>
      <c r="C352" s="71" t="s">
        <v>295</v>
      </c>
      <c r="D352" s="71" t="s">
        <v>97</v>
      </c>
      <c r="E352" s="77" t="s">
        <v>353</v>
      </c>
      <c r="F352" s="76">
        <v>455.1</v>
      </c>
      <c r="G352" s="76">
        <v>501.3</v>
      </c>
      <c r="H352" s="76">
        <v>530.3</v>
      </c>
    </row>
    <row r="353" spans="1:8" ht="18" customHeight="1">
      <c r="A353" s="71" t="s">
        <v>8</v>
      </c>
      <c r="B353" s="71" t="s">
        <v>142</v>
      </c>
      <c r="C353" s="71" t="s">
        <v>295</v>
      </c>
      <c r="D353" s="71" t="s">
        <v>98</v>
      </c>
      <c r="E353" s="77" t="s">
        <v>99</v>
      </c>
      <c r="F353" s="76">
        <v>70.8</v>
      </c>
      <c r="G353" s="76">
        <v>70.8</v>
      </c>
      <c r="H353" s="76">
        <v>70.8</v>
      </c>
    </row>
    <row r="354" spans="1:8" ht="52.5" customHeight="1">
      <c r="A354" s="71" t="s">
        <v>8</v>
      </c>
      <c r="B354" s="71" t="s">
        <v>142</v>
      </c>
      <c r="C354" s="71" t="s">
        <v>297</v>
      </c>
      <c r="D354" s="71" t="s">
        <v>94</v>
      </c>
      <c r="E354" s="77" t="s">
        <v>145</v>
      </c>
      <c r="F354" s="76">
        <f>F355</f>
        <v>251.9</v>
      </c>
      <c r="G354" s="76">
        <f aca="true" t="shared" si="163" ref="G354:H354">G355</f>
        <v>251.9</v>
      </c>
      <c r="H354" s="76">
        <f t="shared" si="163"/>
        <v>251.9</v>
      </c>
    </row>
    <row r="355" spans="1:8" ht="33">
      <c r="A355" s="71" t="s">
        <v>8</v>
      </c>
      <c r="B355" s="71" t="s">
        <v>142</v>
      </c>
      <c r="C355" s="71" t="s">
        <v>297</v>
      </c>
      <c r="D355" s="71" t="s">
        <v>425</v>
      </c>
      <c r="E355" s="77" t="s">
        <v>426</v>
      </c>
      <c r="F355" s="76">
        <v>251.9</v>
      </c>
      <c r="G355" s="76">
        <v>251.9</v>
      </c>
      <c r="H355" s="76">
        <v>251.9</v>
      </c>
    </row>
    <row r="356" spans="1:8" ht="99">
      <c r="A356" s="71" t="s">
        <v>8</v>
      </c>
      <c r="B356" s="71" t="s">
        <v>142</v>
      </c>
      <c r="C356" s="71" t="s">
        <v>497</v>
      </c>
      <c r="D356" s="75" t="s">
        <v>94</v>
      </c>
      <c r="E356" s="77" t="s">
        <v>498</v>
      </c>
      <c r="F356" s="76">
        <f>F357+F359</f>
        <v>666</v>
      </c>
      <c r="G356" s="76">
        <f aca="true" t="shared" si="164" ref="G356:H356">G357+G359</f>
        <v>0</v>
      </c>
      <c r="H356" s="76">
        <f t="shared" si="164"/>
        <v>0</v>
      </c>
    </row>
    <row r="357" spans="1:8" ht="51" customHeight="1">
      <c r="A357" s="71" t="s">
        <v>8</v>
      </c>
      <c r="B357" s="71" t="s">
        <v>142</v>
      </c>
      <c r="C357" s="71" t="s">
        <v>542</v>
      </c>
      <c r="D357" s="71" t="s">
        <v>94</v>
      </c>
      <c r="E357" s="77" t="s">
        <v>541</v>
      </c>
      <c r="F357" s="76">
        <f>F358</f>
        <v>506</v>
      </c>
      <c r="G357" s="76">
        <f aca="true" t="shared" si="165" ref="G357:H357">G358</f>
        <v>0</v>
      </c>
      <c r="H357" s="76">
        <f t="shared" si="165"/>
        <v>0</v>
      </c>
    </row>
    <row r="358" spans="1:8" ht="33">
      <c r="A358" s="71" t="s">
        <v>8</v>
      </c>
      <c r="B358" s="71" t="s">
        <v>142</v>
      </c>
      <c r="C358" s="71" t="s">
        <v>542</v>
      </c>
      <c r="D358" s="71" t="s">
        <v>97</v>
      </c>
      <c r="E358" s="77" t="s">
        <v>353</v>
      </c>
      <c r="F358" s="76">
        <v>506</v>
      </c>
      <c r="G358" s="76">
        <v>0</v>
      </c>
      <c r="H358" s="76">
        <v>0</v>
      </c>
    </row>
    <row r="359" spans="1:8" ht="82.5">
      <c r="A359" s="71" t="s">
        <v>8</v>
      </c>
      <c r="B359" s="71" t="s">
        <v>142</v>
      </c>
      <c r="C359" s="71" t="s">
        <v>499</v>
      </c>
      <c r="D359" s="71" t="s">
        <v>94</v>
      </c>
      <c r="E359" s="77" t="s">
        <v>500</v>
      </c>
      <c r="F359" s="76">
        <f>F360</f>
        <v>160</v>
      </c>
      <c r="G359" s="76">
        <f aca="true" t="shared" si="166" ref="G359:H359">G360</f>
        <v>0</v>
      </c>
      <c r="H359" s="76">
        <f t="shared" si="166"/>
        <v>0</v>
      </c>
    </row>
    <row r="360" spans="1:8" ht="33">
      <c r="A360" s="71" t="s">
        <v>8</v>
      </c>
      <c r="B360" s="71" t="s">
        <v>142</v>
      </c>
      <c r="C360" s="71" t="s">
        <v>499</v>
      </c>
      <c r="D360" s="71" t="s">
        <v>425</v>
      </c>
      <c r="E360" s="77" t="s">
        <v>426</v>
      </c>
      <c r="F360" s="76">
        <v>160</v>
      </c>
      <c r="G360" s="76">
        <v>0</v>
      </c>
      <c r="H360" s="76">
        <v>0</v>
      </c>
    </row>
    <row r="361" spans="1:8" ht="33">
      <c r="A361" s="71" t="s">
        <v>8</v>
      </c>
      <c r="B361" s="71" t="s">
        <v>146</v>
      </c>
      <c r="C361" s="71" t="s">
        <v>94</v>
      </c>
      <c r="D361" s="71" t="s">
        <v>94</v>
      </c>
      <c r="E361" s="77" t="s">
        <v>0</v>
      </c>
      <c r="F361" s="76">
        <f>F362</f>
        <v>2289.5</v>
      </c>
      <c r="G361" s="76">
        <f aca="true" t="shared" si="167" ref="G361:H361">G362</f>
        <v>2289.5</v>
      </c>
      <c r="H361" s="76">
        <f t="shared" si="167"/>
        <v>2289.5</v>
      </c>
    </row>
    <row r="362" spans="1:8" ht="48" customHeight="1">
      <c r="A362" s="71" t="s">
        <v>8</v>
      </c>
      <c r="B362" s="71" t="s">
        <v>146</v>
      </c>
      <c r="C362" s="71" t="s">
        <v>282</v>
      </c>
      <c r="D362" s="71" t="s">
        <v>94</v>
      </c>
      <c r="E362" s="77" t="s">
        <v>478</v>
      </c>
      <c r="F362" s="76">
        <f>F363</f>
        <v>2289.5</v>
      </c>
      <c r="G362" s="76">
        <f aca="true" t="shared" si="168" ref="G362:H364">G363</f>
        <v>2289.5</v>
      </c>
      <c r="H362" s="76">
        <f t="shared" si="168"/>
        <v>2289.5</v>
      </c>
    </row>
    <row r="363" spans="1:8" ht="18" customHeight="1">
      <c r="A363" s="71" t="s">
        <v>8</v>
      </c>
      <c r="B363" s="71" t="s">
        <v>146</v>
      </c>
      <c r="C363" s="71" t="s">
        <v>298</v>
      </c>
      <c r="D363" s="71" t="s">
        <v>94</v>
      </c>
      <c r="E363" s="77" t="s">
        <v>2</v>
      </c>
      <c r="F363" s="76">
        <f>F364</f>
        <v>2289.5</v>
      </c>
      <c r="G363" s="76">
        <f t="shared" si="168"/>
        <v>2289.5</v>
      </c>
      <c r="H363" s="76">
        <f t="shared" si="168"/>
        <v>2289.5</v>
      </c>
    </row>
    <row r="364" spans="1:8" ht="19.5" customHeight="1">
      <c r="A364" s="71" t="s">
        <v>8</v>
      </c>
      <c r="B364" s="71" t="s">
        <v>146</v>
      </c>
      <c r="C364" s="71" t="s">
        <v>501</v>
      </c>
      <c r="D364" s="75" t="s">
        <v>94</v>
      </c>
      <c r="E364" s="77" t="s">
        <v>441</v>
      </c>
      <c r="F364" s="76">
        <f>F365</f>
        <v>2289.5</v>
      </c>
      <c r="G364" s="76">
        <f t="shared" si="168"/>
        <v>2289.5</v>
      </c>
      <c r="H364" s="76">
        <f t="shared" si="168"/>
        <v>2289.5</v>
      </c>
    </row>
    <row r="365" spans="1:8" ht="82.5">
      <c r="A365" s="71" t="s">
        <v>8</v>
      </c>
      <c r="B365" s="71" t="s">
        <v>146</v>
      </c>
      <c r="C365" s="71" t="s">
        <v>299</v>
      </c>
      <c r="D365" s="71" t="s">
        <v>94</v>
      </c>
      <c r="E365" s="77" t="s">
        <v>354</v>
      </c>
      <c r="F365" s="76">
        <f>F366+F367+F368</f>
        <v>2289.5</v>
      </c>
      <c r="G365" s="76">
        <f aca="true" t="shared" si="169" ref="G365:H365">G366+G367+G368</f>
        <v>2289.5</v>
      </c>
      <c r="H365" s="76">
        <f t="shared" si="169"/>
        <v>2289.5</v>
      </c>
    </row>
    <row r="366" spans="1:8" ht="82.5">
      <c r="A366" s="71" t="s">
        <v>8</v>
      </c>
      <c r="B366" s="71" t="s">
        <v>146</v>
      </c>
      <c r="C366" s="71" t="s">
        <v>299</v>
      </c>
      <c r="D366" s="71" t="s">
        <v>96</v>
      </c>
      <c r="E366" s="77" t="s">
        <v>3</v>
      </c>
      <c r="F366" s="76">
        <v>2035.7</v>
      </c>
      <c r="G366" s="76">
        <v>2035.7</v>
      </c>
      <c r="H366" s="76">
        <v>2035.7</v>
      </c>
    </row>
    <row r="367" spans="1:8" ht="33">
      <c r="A367" s="71" t="s">
        <v>8</v>
      </c>
      <c r="B367" s="71" t="s">
        <v>146</v>
      </c>
      <c r="C367" s="71" t="s">
        <v>299</v>
      </c>
      <c r="D367" s="71" t="s">
        <v>97</v>
      </c>
      <c r="E367" s="77" t="s">
        <v>353</v>
      </c>
      <c r="F367" s="76">
        <v>253.2</v>
      </c>
      <c r="G367" s="76">
        <v>253.2</v>
      </c>
      <c r="H367" s="76">
        <v>253.2</v>
      </c>
    </row>
    <row r="368" spans="1:8" ht="19.5" customHeight="1">
      <c r="A368" s="71" t="s">
        <v>8</v>
      </c>
      <c r="B368" s="71" t="s">
        <v>146</v>
      </c>
      <c r="C368" s="71" t="s">
        <v>299</v>
      </c>
      <c r="D368" s="71" t="s">
        <v>98</v>
      </c>
      <c r="E368" s="77" t="s">
        <v>99</v>
      </c>
      <c r="F368" s="76">
        <v>0.6</v>
      </c>
      <c r="G368" s="76">
        <v>0.6</v>
      </c>
      <c r="H368" s="76">
        <v>0.6</v>
      </c>
    </row>
    <row r="369" spans="1:8" ht="33">
      <c r="A369" s="72" t="s">
        <v>15</v>
      </c>
      <c r="B369" s="75" t="s">
        <v>94</v>
      </c>
      <c r="C369" s="75" t="s">
        <v>94</v>
      </c>
      <c r="D369" s="75" t="s">
        <v>94</v>
      </c>
      <c r="E369" s="73" t="s">
        <v>502</v>
      </c>
      <c r="F369" s="74">
        <f>F370+F427</f>
        <v>416825.60000000003</v>
      </c>
      <c r="G369" s="74">
        <f aca="true" t="shared" si="170" ref="G369:H369">G370+G427</f>
        <v>414835.1000000001</v>
      </c>
      <c r="H369" s="74">
        <f t="shared" si="170"/>
        <v>409963.80000000005</v>
      </c>
    </row>
    <row r="370" spans="1:8" ht="21" customHeight="1">
      <c r="A370" s="71" t="s">
        <v>15</v>
      </c>
      <c r="B370" s="71" t="s">
        <v>63</v>
      </c>
      <c r="C370" s="71" t="s">
        <v>94</v>
      </c>
      <c r="D370" s="71" t="s">
        <v>94</v>
      </c>
      <c r="E370" s="77" t="s">
        <v>54</v>
      </c>
      <c r="F370" s="76">
        <f>F371+F383+F402+F408+F414</f>
        <v>407756.30000000005</v>
      </c>
      <c r="G370" s="76">
        <f aca="true" t="shared" si="171" ref="G370:H370">G371+G383+G402+G408+G414</f>
        <v>405765.8000000001</v>
      </c>
      <c r="H370" s="76">
        <f t="shared" si="171"/>
        <v>400894.50000000006</v>
      </c>
    </row>
    <row r="371" spans="1:8" ht="16.5" customHeight="1">
      <c r="A371" s="71" t="s">
        <v>15</v>
      </c>
      <c r="B371" s="71" t="s">
        <v>78</v>
      </c>
      <c r="C371" s="71" t="s">
        <v>94</v>
      </c>
      <c r="D371" s="71" t="s">
        <v>94</v>
      </c>
      <c r="E371" s="77" t="s">
        <v>16</v>
      </c>
      <c r="F371" s="76">
        <f>F372</f>
        <v>158512.30000000002</v>
      </c>
      <c r="G371" s="76">
        <f aca="true" t="shared" si="172" ref="G371:H372">G372</f>
        <v>158555.50000000003</v>
      </c>
      <c r="H371" s="76">
        <f t="shared" si="172"/>
        <v>154510.1</v>
      </c>
    </row>
    <row r="372" spans="1:8" ht="49.5">
      <c r="A372" s="71" t="s">
        <v>15</v>
      </c>
      <c r="B372" s="71" t="s">
        <v>78</v>
      </c>
      <c r="C372" s="71" t="s">
        <v>286</v>
      </c>
      <c r="D372" s="71" t="s">
        <v>94</v>
      </c>
      <c r="E372" s="77" t="s">
        <v>410</v>
      </c>
      <c r="F372" s="76">
        <f>F373</f>
        <v>158512.30000000002</v>
      </c>
      <c r="G372" s="76">
        <f t="shared" si="172"/>
        <v>158555.50000000003</v>
      </c>
      <c r="H372" s="76">
        <f t="shared" si="172"/>
        <v>154510.1</v>
      </c>
    </row>
    <row r="373" spans="1:8" ht="49.5">
      <c r="A373" s="71" t="s">
        <v>15</v>
      </c>
      <c r="B373" s="71" t="s">
        <v>78</v>
      </c>
      <c r="C373" s="71" t="s">
        <v>287</v>
      </c>
      <c r="D373" s="71" t="s">
        <v>94</v>
      </c>
      <c r="E373" s="77" t="s">
        <v>115</v>
      </c>
      <c r="F373" s="76">
        <f>F374</f>
        <v>158512.30000000002</v>
      </c>
      <c r="G373" s="76">
        <f aca="true" t="shared" si="173" ref="G373:H373">G374</f>
        <v>158555.50000000003</v>
      </c>
      <c r="H373" s="76">
        <f t="shared" si="173"/>
        <v>154510.1</v>
      </c>
    </row>
    <row r="374" spans="1:8" ht="33">
      <c r="A374" s="71" t="s">
        <v>15</v>
      </c>
      <c r="B374" s="71" t="s">
        <v>78</v>
      </c>
      <c r="C374" s="71" t="s">
        <v>503</v>
      </c>
      <c r="D374" s="75" t="s">
        <v>94</v>
      </c>
      <c r="E374" s="77" t="s">
        <v>504</v>
      </c>
      <c r="F374" s="76">
        <f>F375+F377+F379+F381</f>
        <v>158512.30000000002</v>
      </c>
      <c r="G374" s="76">
        <f aca="true" t="shared" si="174" ref="G374:H374">G375+G377+G379+G381</f>
        <v>158555.50000000003</v>
      </c>
      <c r="H374" s="76">
        <f t="shared" si="174"/>
        <v>154510.1</v>
      </c>
    </row>
    <row r="375" spans="1:8" ht="75.6" customHeight="1">
      <c r="A375" s="6" t="s">
        <v>15</v>
      </c>
      <c r="B375" s="6" t="s">
        <v>78</v>
      </c>
      <c r="C375" s="4" t="s">
        <v>303</v>
      </c>
      <c r="D375" s="4"/>
      <c r="E375" s="5" t="s">
        <v>117</v>
      </c>
      <c r="F375" s="76">
        <f>F376</f>
        <v>86119</v>
      </c>
      <c r="G375" s="76">
        <f aca="true" t="shared" si="175" ref="G375:H375">G376</f>
        <v>86119</v>
      </c>
      <c r="H375" s="76">
        <f t="shared" si="175"/>
        <v>86119</v>
      </c>
    </row>
    <row r="376" spans="1:8" ht="33">
      <c r="A376" s="6" t="s">
        <v>15</v>
      </c>
      <c r="B376" s="6" t="s">
        <v>78</v>
      </c>
      <c r="C376" s="4" t="s">
        <v>303</v>
      </c>
      <c r="D376" s="48">
        <v>600</v>
      </c>
      <c r="E376" s="5" t="s">
        <v>118</v>
      </c>
      <c r="F376" s="76">
        <v>86119</v>
      </c>
      <c r="G376" s="76">
        <v>86119</v>
      </c>
      <c r="H376" s="76">
        <v>86119</v>
      </c>
    </row>
    <row r="377" spans="1:8" ht="66">
      <c r="A377" s="6" t="s">
        <v>15</v>
      </c>
      <c r="B377" s="6" t="s">
        <v>78</v>
      </c>
      <c r="C377" s="4" t="s">
        <v>300</v>
      </c>
      <c r="D377" s="4"/>
      <c r="E377" s="22" t="s">
        <v>116</v>
      </c>
      <c r="F377" s="76">
        <f>F378</f>
        <v>68391.1</v>
      </c>
      <c r="G377" s="76">
        <f aca="true" t="shared" si="176" ref="G377:H377">G378</f>
        <v>68391.1</v>
      </c>
      <c r="H377" s="76">
        <f t="shared" si="176"/>
        <v>68391.1</v>
      </c>
    </row>
    <row r="378" spans="1:8" ht="33">
      <c r="A378" s="6" t="s">
        <v>15</v>
      </c>
      <c r="B378" s="6" t="s">
        <v>78</v>
      </c>
      <c r="C378" s="4" t="s">
        <v>300</v>
      </c>
      <c r="D378" s="48">
        <v>600</v>
      </c>
      <c r="E378" s="5" t="s">
        <v>118</v>
      </c>
      <c r="F378" s="76">
        <v>68391.1</v>
      </c>
      <c r="G378" s="76">
        <v>68391.1</v>
      </c>
      <c r="H378" s="76">
        <v>68391.1</v>
      </c>
    </row>
    <row r="379" spans="1:8" ht="49.5">
      <c r="A379" s="71" t="s">
        <v>15</v>
      </c>
      <c r="B379" s="71" t="s">
        <v>78</v>
      </c>
      <c r="C379" s="71" t="s">
        <v>301</v>
      </c>
      <c r="D379" s="71" t="s">
        <v>94</v>
      </c>
      <c r="E379" s="77" t="s">
        <v>505</v>
      </c>
      <c r="F379" s="76">
        <f>F380</f>
        <v>2625.1</v>
      </c>
      <c r="G379" s="76">
        <f aca="true" t="shared" si="177" ref="G379:H379">G380</f>
        <v>556.7</v>
      </c>
      <c r="H379" s="76">
        <f t="shared" si="177"/>
        <v>0</v>
      </c>
    </row>
    <row r="380" spans="1:8" ht="33">
      <c r="A380" s="71" t="s">
        <v>15</v>
      </c>
      <c r="B380" s="71" t="s">
        <v>78</v>
      </c>
      <c r="C380" s="71" t="s">
        <v>301</v>
      </c>
      <c r="D380" s="71" t="s">
        <v>425</v>
      </c>
      <c r="E380" s="77" t="s">
        <v>426</v>
      </c>
      <c r="F380" s="76">
        <v>2625.1</v>
      </c>
      <c r="G380" s="76">
        <v>556.7</v>
      </c>
      <c r="H380" s="76">
        <v>0</v>
      </c>
    </row>
    <row r="381" spans="1:8" ht="49.5">
      <c r="A381" s="71" t="s">
        <v>15</v>
      </c>
      <c r="B381" s="71" t="s">
        <v>78</v>
      </c>
      <c r="C381" s="71" t="s">
        <v>302</v>
      </c>
      <c r="D381" s="71" t="s">
        <v>94</v>
      </c>
      <c r="E381" s="77" t="s">
        <v>122</v>
      </c>
      <c r="F381" s="76">
        <f>F382</f>
        <v>1377.1</v>
      </c>
      <c r="G381" s="76">
        <f aca="true" t="shared" si="178" ref="G381:H381">G382</f>
        <v>3488.7</v>
      </c>
      <c r="H381" s="76">
        <f t="shared" si="178"/>
        <v>0</v>
      </c>
    </row>
    <row r="382" spans="1:8" ht="33">
      <c r="A382" s="71" t="s">
        <v>15</v>
      </c>
      <c r="B382" s="71" t="s">
        <v>78</v>
      </c>
      <c r="C382" s="71" t="s">
        <v>302</v>
      </c>
      <c r="D382" s="71" t="s">
        <v>425</v>
      </c>
      <c r="E382" s="77" t="s">
        <v>426</v>
      </c>
      <c r="F382" s="76">
        <v>1377.1</v>
      </c>
      <c r="G382" s="76">
        <v>3488.7</v>
      </c>
      <c r="H382" s="76">
        <v>0</v>
      </c>
    </row>
    <row r="383" spans="1:8" ht="12.75">
      <c r="A383" s="71" t="s">
        <v>15</v>
      </c>
      <c r="B383" s="71" t="s">
        <v>79</v>
      </c>
      <c r="C383" s="71" t="s">
        <v>94</v>
      </c>
      <c r="D383" s="71" t="s">
        <v>94</v>
      </c>
      <c r="E383" s="77" t="s">
        <v>17</v>
      </c>
      <c r="F383" s="76">
        <f>F384</f>
        <v>226870.4</v>
      </c>
      <c r="G383" s="76">
        <f aca="true" t="shared" si="179" ref="G383:H383">G384</f>
        <v>224831.00000000003</v>
      </c>
      <c r="H383" s="76">
        <f t="shared" si="179"/>
        <v>224173.80000000002</v>
      </c>
    </row>
    <row r="384" spans="1:8" ht="49.5">
      <c r="A384" s="71" t="s">
        <v>15</v>
      </c>
      <c r="B384" s="71" t="s">
        <v>79</v>
      </c>
      <c r="C384" s="71" t="s">
        <v>286</v>
      </c>
      <c r="D384" s="71" t="s">
        <v>94</v>
      </c>
      <c r="E384" s="77" t="s">
        <v>410</v>
      </c>
      <c r="F384" s="76">
        <f>F385</f>
        <v>226870.4</v>
      </c>
      <c r="G384" s="76">
        <f aca="true" t="shared" si="180" ref="G384:H384">G385</f>
        <v>224831.00000000003</v>
      </c>
      <c r="H384" s="76">
        <f t="shared" si="180"/>
        <v>224173.80000000002</v>
      </c>
    </row>
    <row r="385" spans="1:8" ht="49.5">
      <c r="A385" s="71" t="s">
        <v>15</v>
      </c>
      <c r="B385" s="71" t="s">
        <v>79</v>
      </c>
      <c r="C385" s="71" t="s">
        <v>287</v>
      </c>
      <c r="D385" s="71" t="s">
        <v>94</v>
      </c>
      <c r="E385" s="77" t="s">
        <v>115</v>
      </c>
      <c r="F385" s="76">
        <f>F386+F399</f>
        <v>226870.4</v>
      </c>
      <c r="G385" s="76">
        <f aca="true" t="shared" si="181" ref="G385:H385">G386+G399</f>
        <v>224831.00000000003</v>
      </c>
      <c r="H385" s="76">
        <f t="shared" si="181"/>
        <v>224173.80000000002</v>
      </c>
    </row>
    <row r="386" spans="1:8" ht="49.5">
      <c r="A386" s="71" t="s">
        <v>15</v>
      </c>
      <c r="B386" s="71" t="s">
        <v>79</v>
      </c>
      <c r="C386" s="71" t="s">
        <v>506</v>
      </c>
      <c r="D386" s="75" t="s">
        <v>94</v>
      </c>
      <c r="E386" s="77" t="s">
        <v>507</v>
      </c>
      <c r="F386" s="76">
        <f>F387+F389+F391+F393+F395+F397</f>
        <v>223165.3</v>
      </c>
      <c r="G386" s="76">
        <f aca="true" t="shared" si="182" ref="G386:H386">G387+G389+G391+G393+G395+G397</f>
        <v>221125.90000000002</v>
      </c>
      <c r="H386" s="76">
        <f t="shared" si="182"/>
        <v>220468.7</v>
      </c>
    </row>
    <row r="387" spans="1:8" ht="124.9" customHeight="1">
      <c r="A387" s="6" t="s">
        <v>15</v>
      </c>
      <c r="B387" s="6" t="s">
        <v>79</v>
      </c>
      <c r="C387" s="4" t="s">
        <v>309</v>
      </c>
      <c r="D387" s="4"/>
      <c r="E387" s="22" t="s">
        <v>130</v>
      </c>
      <c r="F387" s="76">
        <f>F388</f>
        <v>176653</v>
      </c>
      <c r="G387" s="76">
        <f aca="true" t="shared" si="183" ref="G387:H387">G388</f>
        <v>176653</v>
      </c>
      <c r="H387" s="76">
        <f t="shared" si="183"/>
        <v>176653</v>
      </c>
    </row>
    <row r="388" spans="1:8" ht="33">
      <c r="A388" s="6" t="s">
        <v>15</v>
      </c>
      <c r="B388" s="6" t="s">
        <v>79</v>
      </c>
      <c r="C388" s="4" t="s">
        <v>309</v>
      </c>
      <c r="D388" s="48">
        <v>600</v>
      </c>
      <c r="E388" s="22" t="s">
        <v>118</v>
      </c>
      <c r="F388" s="76">
        <v>176653</v>
      </c>
      <c r="G388" s="76">
        <v>176653</v>
      </c>
      <c r="H388" s="76">
        <v>176653</v>
      </c>
    </row>
    <row r="389" spans="1:8" ht="66">
      <c r="A389" s="6" t="s">
        <v>15</v>
      </c>
      <c r="B389" s="6" t="s">
        <v>79</v>
      </c>
      <c r="C389" s="4" t="s">
        <v>304</v>
      </c>
      <c r="D389" s="4"/>
      <c r="E389" s="22" t="s">
        <v>119</v>
      </c>
      <c r="F389" s="76">
        <f>F390</f>
        <v>38502.6</v>
      </c>
      <c r="G389" s="76">
        <f aca="true" t="shared" si="184" ref="G389:H389">G390</f>
        <v>38502.6</v>
      </c>
      <c r="H389" s="76">
        <f t="shared" si="184"/>
        <v>38502.6</v>
      </c>
    </row>
    <row r="390" spans="1:8" ht="33">
      <c r="A390" s="6" t="s">
        <v>15</v>
      </c>
      <c r="B390" s="6" t="s">
        <v>79</v>
      </c>
      <c r="C390" s="4" t="s">
        <v>304</v>
      </c>
      <c r="D390" s="48">
        <v>600</v>
      </c>
      <c r="E390" s="5" t="s">
        <v>118</v>
      </c>
      <c r="F390" s="76">
        <v>38502.6</v>
      </c>
      <c r="G390" s="76">
        <v>38502.6</v>
      </c>
      <c r="H390" s="76">
        <v>38502.6</v>
      </c>
    </row>
    <row r="391" spans="1:8" ht="49.5">
      <c r="A391" s="71" t="s">
        <v>15</v>
      </c>
      <c r="B391" s="71" t="s">
        <v>79</v>
      </c>
      <c r="C391" s="71" t="s">
        <v>307</v>
      </c>
      <c r="D391" s="71" t="s">
        <v>94</v>
      </c>
      <c r="E391" s="77" t="s">
        <v>508</v>
      </c>
      <c r="F391" s="76">
        <f aca="true" t="shared" si="185" ref="F391:H391">F392</f>
        <v>0</v>
      </c>
      <c r="G391" s="76">
        <f t="shared" si="185"/>
        <v>657.2</v>
      </c>
      <c r="H391" s="76">
        <f t="shared" si="185"/>
        <v>0</v>
      </c>
    </row>
    <row r="392" spans="1:8" ht="33">
      <c r="A392" s="71" t="s">
        <v>15</v>
      </c>
      <c r="B392" s="71" t="s">
        <v>79</v>
      </c>
      <c r="C392" s="71" t="s">
        <v>307</v>
      </c>
      <c r="D392" s="71" t="s">
        <v>425</v>
      </c>
      <c r="E392" s="77" t="s">
        <v>426</v>
      </c>
      <c r="F392" s="76">
        <v>0</v>
      </c>
      <c r="G392" s="76">
        <v>657.2</v>
      </c>
      <c r="H392" s="76">
        <v>0</v>
      </c>
    </row>
    <row r="393" spans="1:8" ht="49.5">
      <c r="A393" s="71" t="s">
        <v>15</v>
      </c>
      <c r="B393" s="71" t="s">
        <v>79</v>
      </c>
      <c r="C393" s="71" t="s">
        <v>308</v>
      </c>
      <c r="D393" s="71" t="s">
        <v>94</v>
      </c>
      <c r="E393" s="77" t="s">
        <v>124</v>
      </c>
      <c r="F393" s="76">
        <f>F394</f>
        <v>5298.9</v>
      </c>
      <c r="G393" s="76">
        <f aca="true" t="shared" si="186" ref="G393:H393">G394</f>
        <v>5313.1</v>
      </c>
      <c r="H393" s="76">
        <f t="shared" si="186"/>
        <v>5313.1</v>
      </c>
    </row>
    <row r="394" spans="1:8" ht="33">
      <c r="A394" s="71" t="s">
        <v>15</v>
      </c>
      <c r="B394" s="71" t="s">
        <v>79</v>
      </c>
      <c r="C394" s="71" t="s">
        <v>308</v>
      </c>
      <c r="D394" s="71" t="s">
        <v>425</v>
      </c>
      <c r="E394" s="77" t="s">
        <v>426</v>
      </c>
      <c r="F394" s="76">
        <v>5298.9</v>
      </c>
      <c r="G394" s="76">
        <v>5313.1</v>
      </c>
      <c r="H394" s="76">
        <v>5313.1</v>
      </c>
    </row>
    <row r="395" spans="1:8" ht="49.5">
      <c r="A395" s="71" t="s">
        <v>15</v>
      </c>
      <c r="B395" s="71" t="s">
        <v>79</v>
      </c>
      <c r="C395" s="71" t="s">
        <v>319</v>
      </c>
      <c r="D395" s="71" t="s">
        <v>94</v>
      </c>
      <c r="E395" s="77" t="s">
        <v>123</v>
      </c>
      <c r="F395" s="76">
        <f>F396</f>
        <v>1317.8</v>
      </c>
      <c r="G395" s="76">
        <f aca="true" t="shared" si="187" ref="G395:H395">G396</f>
        <v>0</v>
      </c>
      <c r="H395" s="76">
        <f t="shared" si="187"/>
        <v>0</v>
      </c>
    </row>
    <row r="396" spans="1:8" ht="33">
      <c r="A396" s="71" t="s">
        <v>15</v>
      </c>
      <c r="B396" s="71" t="s">
        <v>79</v>
      </c>
      <c r="C396" s="71" t="s">
        <v>319</v>
      </c>
      <c r="D396" s="71" t="s">
        <v>425</v>
      </c>
      <c r="E396" s="77" t="s">
        <v>426</v>
      </c>
      <c r="F396" s="76">
        <v>1317.8</v>
      </c>
      <c r="G396" s="76">
        <v>0</v>
      </c>
      <c r="H396" s="76">
        <v>0</v>
      </c>
    </row>
    <row r="397" spans="1:8" ht="66">
      <c r="A397" s="71" t="s">
        <v>15</v>
      </c>
      <c r="B397" s="71" t="s">
        <v>79</v>
      </c>
      <c r="C397" s="71" t="s">
        <v>540</v>
      </c>
      <c r="D397" s="71" t="s">
        <v>94</v>
      </c>
      <c r="E397" s="77" t="s">
        <v>539</v>
      </c>
      <c r="F397" s="76">
        <f>F398</f>
        <v>1393</v>
      </c>
      <c r="G397" s="76">
        <f aca="true" t="shared" si="188" ref="G397:H397">G398</f>
        <v>0</v>
      </c>
      <c r="H397" s="76">
        <f t="shared" si="188"/>
        <v>0</v>
      </c>
    </row>
    <row r="398" spans="1:8" ht="33">
      <c r="A398" s="71" t="s">
        <v>15</v>
      </c>
      <c r="B398" s="71" t="s">
        <v>79</v>
      </c>
      <c r="C398" s="71" t="s">
        <v>540</v>
      </c>
      <c r="D398" s="71" t="s">
        <v>425</v>
      </c>
      <c r="E398" s="77" t="s">
        <v>426</v>
      </c>
      <c r="F398" s="76">
        <v>1393</v>
      </c>
      <c r="G398" s="76">
        <v>0</v>
      </c>
      <c r="H398" s="76">
        <v>0</v>
      </c>
    </row>
    <row r="399" spans="1:8" ht="49.5">
      <c r="A399" s="6" t="s">
        <v>15</v>
      </c>
      <c r="B399" s="6" t="s">
        <v>79</v>
      </c>
      <c r="C399" s="6" t="s">
        <v>527</v>
      </c>
      <c r="D399" s="48"/>
      <c r="E399" s="5" t="s">
        <v>528</v>
      </c>
      <c r="F399" s="76">
        <f>F400</f>
        <v>3705.1</v>
      </c>
      <c r="G399" s="76">
        <f aca="true" t="shared" si="189" ref="G399:H400">G400</f>
        <v>3705.1</v>
      </c>
      <c r="H399" s="76">
        <f t="shared" si="189"/>
        <v>3705.1</v>
      </c>
    </row>
    <row r="400" spans="1:8" ht="49.5">
      <c r="A400" s="6" t="s">
        <v>15</v>
      </c>
      <c r="B400" s="6" t="s">
        <v>79</v>
      </c>
      <c r="C400" s="4" t="s">
        <v>305</v>
      </c>
      <c r="D400" s="4"/>
      <c r="E400" s="22" t="s">
        <v>120</v>
      </c>
      <c r="F400" s="76">
        <f>F401</f>
        <v>3705.1</v>
      </c>
      <c r="G400" s="76">
        <f t="shared" si="189"/>
        <v>3705.1</v>
      </c>
      <c r="H400" s="76">
        <f t="shared" si="189"/>
        <v>3705.1</v>
      </c>
    </row>
    <row r="401" spans="1:8" ht="33">
      <c r="A401" s="6" t="s">
        <v>15</v>
      </c>
      <c r="B401" s="6" t="s">
        <v>79</v>
      </c>
      <c r="C401" s="4" t="s">
        <v>305</v>
      </c>
      <c r="D401" s="48">
        <v>600</v>
      </c>
      <c r="E401" s="5" t="s">
        <v>118</v>
      </c>
      <c r="F401" s="76">
        <v>3705.1</v>
      </c>
      <c r="G401" s="76">
        <v>3705.1</v>
      </c>
      <c r="H401" s="76">
        <v>3705.1</v>
      </c>
    </row>
    <row r="402" spans="1:8" ht="12.75">
      <c r="A402" s="71" t="s">
        <v>15</v>
      </c>
      <c r="B402" s="71" t="s">
        <v>340</v>
      </c>
      <c r="C402" s="71" t="s">
        <v>94</v>
      </c>
      <c r="D402" s="71" t="s">
        <v>94</v>
      </c>
      <c r="E402" s="77" t="s">
        <v>341</v>
      </c>
      <c r="F402" s="76">
        <f>F403</f>
        <v>8282.4</v>
      </c>
      <c r="G402" s="76">
        <f aca="true" t="shared" si="190" ref="G402:H406">G403</f>
        <v>8282.4</v>
      </c>
      <c r="H402" s="76">
        <f t="shared" si="190"/>
        <v>8282.4</v>
      </c>
    </row>
    <row r="403" spans="1:8" ht="49.5">
      <c r="A403" s="71" t="s">
        <v>15</v>
      </c>
      <c r="B403" s="71" t="s">
        <v>340</v>
      </c>
      <c r="C403" s="71" t="s">
        <v>286</v>
      </c>
      <c r="D403" s="71" t="s">
        <v>94</v>
      </c>
      <c r="E403" s="77" t="s">
        <v>410</v>
      </c>
      <c r="F403" s="76">
        <f>F404</f>
        <v>8282.4</v>
      </c>
      <c r="G403" s="76">
        <f t="shared" si="190"/>
        <v>8282.4</v>
      </c>
      <c r="H403" s="76">
        <f t="shared" si="190"/>
        <v>8282.4</v>
      </c>
    </row>
    <row r="404" spans="1:8" ht="49.5">
      <c r="A404" s="71" t="s">
        <v>15</v>
      </c>
      <c r="B404" s="71" t="s">
        <v>340</v>
      </c>
      <c r="C404" s="71" t="s">
        <v>287</v>
      </c>
      <c r="D404" s="71" t="s">
        <v>94</v>
      </c>
      <c r="E404" s="77" t="s">
        <v>115</v>
      </c>
      <c r="F404" s="76">
        <f>F405</f>
        <v>8282.4</v>
      </c>
      <c r="G404" s="76">
        <f t="shared" si="190"/>
        <v>8282.4</v>
      </c>
      <c r="H404" s="76">
        <f t="shared" si="190"/>
        <v>8282.4</v>
      </c>
    </row>
    <row r="405" spans="1:8" ht="49.5">
      <c r="A405" s="6" t="s">
        <v>15</v>
      </c>
      <c r="B405" s="71" t="s">
        <v>340</v>
      </c>
      <c r="C405" s="6" t="s">
        <v>527</v>
      </c>
      <c r="D405" s="48"/>
      <c r="E405" s="5" t="s">
        <v>528</v>
      </c>
      <c r="F405" s="76">
        <f>F406</f>
        <v>8282.4</v>
      </c>
      <c r="G405" s="76">
        <f t="shared" si="190"/>
        <v>8282.4</v>
      </c>
      <c r="H405" s="76">
        <f t="shared" si="190"/>
        <v>8282.4</v>
      </c>
    </row>
    <row r="406" spans="1:8" ht="49.5">
      <c r="A406" s="6" t="s">
        <v>15</v>
      </c>
      <c r="B406" s="71" t="s">
        <v>340</v>
      </c>
      <c r="C406" s="4" t="s">
        <v>306</v>
      </c>
      <c r="D406" s="4"/>
      <c r="E406" s="22" t="s">
        <v>121</v>
      </c>
      <c r="F406" s="76">
        <f>F407</f>
        <v>8282.4</v>
      </c>
      <c r="G406" s="76">
        <f t="shared" si="190"/>
        <v>8282.4</v>
      </c>
      <c r="H406" s="76">
        <f t="shared" si="190"/>
        <v>8282.4</v>
      </c>
    </row>
    <row r="407" spans="1:8" ht="33">
      <c r="A407" s="6" t="s">
        <v>15</v>
      </c>
      <c r="B407" s="71" t="s">
        <v>340</v>
      </c>
      <c r="C407" s="4" t="s">
        <v>306</v>
      </c>
      <c r="D407" s="48">
        <v>600</v>
      </c>
      <c r="E407" s="5" t="s">
        <v>118</v>
      </c>
      <c r="F407" s="76">
        <v>8282.4</v>
      </c>
      <c r="G407" s="76">
        <v>8282.4</v>
      </c>
      <c r="H407" s="76">
        <v>8282.4</v>
      </c>
    </row>
    <row r="408" spans="1:8" ht="12.75">
      <c r="A408" s="71" t="s">
        <v>15</v>
      </c>
      <c r="B408" s="71" t="s">
        <v>64</v>
      </c>
      <c r="C408" s="71" t="s">
        <v>94</v>
      </c>
      <c r="D408" s="71" t="s">
        <v>94</v>
      </c>
      <c r="E408" s="77" t="s">
        <v>530</v>
      </c>
      <c r="F408" s="76">
        <f>F409</f>
        <v>163</v>
      </c>
      <c r="G408" s="76">
        <f aca="true" t="shared" si="191" ref="G408:H412">G409</f>
        <v>168.7</v>
      </c>
      <c r="H408" s="76">
        <f t="shared" si="191"/>
        <v>0</v>
      </c>
    </row>
    <row r="409" spans="1:8" ht="49.5">
      <c r="A409" s="71" t="s">
        <v>15</v>
      </c>
      <c r="B409" s="71" t="s">
        <v>64</v>
      </c>
      <c r="C409" s="71" t="s">
        <v>286</v>
      </c>
      <c r="D409" s="71" t="s">
        <v>94</v>
      </c>
      <c r="E409" s="77" t="s">
        <v>410</v>
      </c>
      <c r="F409" s="76">
        <f>F410</f>
        <v>163</v>
      </c>
      <c r="G409" s="76">
        <f t="shared" si="191"/>
        <v>168.7</v>
      </c>
      <c r="H409" s="76">
        <f t="shared" si="191"/>
        <v>0</v>
      </c>
    </row>
    <row r="410" spans="1:8" ht="49.5">
      <c r="A410" s="71" t="s">
        <v>15</v>
      </c>
      <c r="B410" s="71" t="s">
        <v>64</v>
      </c>
      <c r="C410" s="71" t="s">
        <v>287</v>
      </c>
      <c r="D410" s="71" t="s">
        <v>94</v>
      </c>
      <c r="E410" s="77" t="s">
        <v>115</v>
      </c>
      <c r="F410" s="76">
        <f>F411</f>
        <v>163</v>
      </c>
      <c r="G410" s="76">
        <f t="shared" si="191"/>
        <v>168.7</v>
      </c>
      <c r="H410" s="76">
        <f t="shared" si="191"/>
        <v>0</v>
      </c>
    </row>
    <row r="411" spans="1:8" ht="49.5">
      <c r="A411" s="71" t="s">
        <v>15</v>
      </c>
      <c r="B411" s="71" t="s">
        <v>64</v>
      </c>
      <c r="C411" s="71" t="s">
        <v>506</v>
      </c>
      <c r="D411" s="75" t="s">
        <v>94</v>
      </c>
      <c r="E411" s="77" t="s">
        <v>507</v>
      </c>
      <c r="F411" s="76">
        <f>F412</f>
        <v>163</v>
      </c>
      <c r="G411" s="76">
        <f t="shared" si="191"/>
        <v>168.7</v>
      </c>
      <c r="H411" s="76">
        <f t="shared" si="191"/>
        <v>0</v>
      </c>
    </row>
    <row r="412" spans="1:8" ht="33">
      <c r="A412" s="71" t="s">
        <v>15</v>
      </c>
      <c r="B412" s="71" t="s">
        <v>64</v>
      </c>
      <c r="C412" s="71" t="s">
        <v>509</v>
      </c>
      <c r="D412" s="71" t="s">
        <v>94</v>
      </c>
      <c r="E412" s="77" t="s">
        <v>197</v>
      </c>
      <c r="F412" s="76">
        <f>F413</f>
        <v>163</v>
      </c>
      <c r="G412" s="76">
        <f t="shared" si="191"/>
        <v>168.7</v>
      </c>
      <c r="H412" s="76">
        <f t="shared" si="191"/>
        <v>0</v>
      </c>
    </row>
    <row r="413" spans="1:8" ht="12.75">
      <c r="A413" s="71" t="s">
        <v>15</v>
      </c>
      <c r="B413" s="71" t="s">
        <v>64</v>
      </c>
      <c r="C413" s="71" t="s">
        <v>509</v>
      </c>
      <c r="D413" s="71" t="s">
        <v>101</v>
      </c>
      <c r="E413" s="77" t="s">
        <v>102</v>
      </c>
      <c r="F413" s="76">
        <v>163</v>
      </c>
      <c r="G413" s="76">
        <v>168.7</v>
      </c>
      <c r="H413" s="76">
        <v>0</v>
      </c>
    </row>
    <row r="414" spans="1:8" ht="12.75">
      <c r="A414" s="71" t="s">
        <v>15</v>
      </c>
      <c r="B414" s="71" t="s">
        <v>80</v>
      </c>
      <c r="C414" s="71" t="s">
        <v>94</v>
      </c>
      <c r="D414" s="71" t="s">
        <v>94</v>
      </c>
      <c r="E414" s="77" t="s">
        <v>18</v>
      </c>
      <c r="F414" s="76">
        <f>F415</f>
        <v>13928.199999999999</v>
      </c>
      <c r="G414" s="76">
        <f aca="true" t="shared" si="192" ref="G414:H416">G415</f>
        <v>13928.199999999999</v>
      </c>
      <c r="H414" s="76">
        <f t="shared" si="192"/>
        <v>13928.199999999999</v>
      </c>
    </row>
    <row r="415" spans="1:8" ht="49.5">
      <c r="A415" s="71" t="s">
        <v>15</v>
      </c>
      <c r="B415" s="71" t="s">
        <v>80</v>
      </c>
      <c r="C415" s="71" t="s">
        <v>286</v>
      </c>
      <c r="D415" s="71" t="s">
        <v>94</v>
      </c>
      <c r="E415" s="77" t="s">
        <v>410</v>
      </c>
      <c r="F415" s="76">
        <f>F416</f>
        <v>13928.199999999999</v>
      </c>
      <c r="G415" s="76">
        <f t="shared" si="192"/>
        <v>13928.199999999999</v>
      </c>
      <c r="H415" s="76">
        <f t="shared" si="192"/>
        <v>13928.199999999999</v>
      </c>
    </row>
    <row r="416" spans="1:8" ht="12.75">
      <c r="A416" s="71" t="s">
        <v>15</v>
      </c>
      <c r="B416" s="71" t="s">
        <v>80</v>
      </c>
      <c r="C416" s="71" t="s">
        <v>310</v>
      </c>
      <c r="D416" s="71" t="s">
        <v>94</v>
      </c>
      <c r="E416" s="77" t="s">
        <v>2</v>
      </c>
      <c r="F416" s="76">
        <f>F417</f>
        <v>13928.199999999999</v>
      </c>
      <c r="G416" s="76">
        <f t="shared" si="192"/>
        <v>13928.199999999999</v>
      </c>
      <c r="H416" s="76">
        <f t="shared" si="192"/>
        <v>13928.199999999999</v>
      </c>
    </row>
    <row r="417" spans="1:8" ht="33">
      <c r="A417" s="71" t="s">
        <v>15</v>
      </c>
      <c r="B417" s="71" t="s">
        <v>80</v>
      </c>
      <c r="C417" s="71" t="s">
        <v>510</v>
      </c>
      <c r="D417" s="75" t="s">
        <v>94</v>
      </c>
      <c r="E417" s="77" t="s">
        <v>511</v>
      </c>
      <c r="F417" s="76">
        <f>F418+F422+F425</f>
        <v>13928.199999999999</v>
      </c>
      <c r="G417" s="76">
        <f aca="true" t="shared" si="193" ref="G417:H417">G418+G422+G425</f>
        <v>13928.199999999999</v>
      </c>
      <c r="H417" s="76">
        <f t="shared" si="193"/>
        <v>13928.199999999999</v>
      </c>
    </row>
    <row r="418" spans="1:8" ht="49.5">
      <c r="A418" s="71" t="s">
        <v>15</v>
      </c>
      <c r="B418" s="71" t="s">
        <v>80</v>
      </c>
      <c r="C418" s="71" t="s">
        <v>312</v>
      </c>
      <c r="D418" s="71" t="s">
        <v>94</v>
      </c>
      <c r="E418" s="77" t="s">
        <v>125</v>
      </c>
      <c r="F418" s="76">
        <f>F419+F420+F421</f>
        <v>8749.4</v>
      </c>
      <c r="G418" s="76">
        <f aca="true" t="shared" si="194" ref="G418:H418">G419+G420+G421</f>
        <v>8749.4</v>
      </c>
      <c r="H418" s="76">
        <f t="shared" si="194"/>
        <v>8749.4</v>
      </c>
    </row>
    <row r="419" spans="1:8" ht="82.5">
      <c r="A419" s="71" t="s">
        <v>15</v>
      </c>
      <c r="B419" s="71" t="s">
        <v>80</v>
      </c>
      <c r="C419" s="71" t="s">
        <v>312</v>
      </c>
      <c r="D419" s="71" t="s">
        <v>96</v>
      </c>
      <c r="E419" s="77" t="s">
        <v>3</v>
      </c>
      <c r="F419" s="76">
        <v>6262.2</v>
      </c>
      <c r="G419" s="76">
        <v>6262.2</v>
      </c>
      <c r="H419" s="76">
        <v>6262.2</v>
      </c>
    </row>
    <row r="420" spans="1:8" ht="33">
      <c r="A420" s="71" t="s">
        <v>15</v>
      </c>
      <c r="B420" s="71" t="s">
        <v>80</v>
      </c>
      <c r="C420" s="71" t="s">
        <v>312</v>
      </c>
      <c r="D420" s="71" t="s">
        <v>97</v>
      </c>
      <c r="E420" s="77" t="s">
        <v>353</v>
      </c>
      <c r="F420" s="76">
        <v>2293.4</v>
      </c>
      <c r="G420" s="76">
        <v>2293.4</v>
      </c>
      <c r="H420" s="76">
        <v>2293.4</v>
      </c>
    </row>
    <row r="421" spans="1:8" ht="20.25" customHeight="1">
      <c r="A421" s="71" t="s">
        <v>15</v>
      </c>
      <c r="B421" s="71" t="s">
        <v>80</v>
      </c>
      <c r="C421" s="71" t="s">
        <v>312</v>
      </c>
      <c r="D421" s="71" t="s">
        <v>98</v>
      </c>
      <c r="E421" s="77" t="s">
        <v>99</v>
      </c>
      <c r="F421" s="76">
        <v>193.8</v>
      </c>
      <c r="G421" s="76">
        <v>193.8</v>
      </c>
      <c r="H421" s="76">
        <v>193.8</v>
      </c>
    </row>
    <row r="422" spans="1:8" ht="50.45" customHeight="1">
      <c r="A422" s="71" t="s">
        <v>15</v>
      </c>
      <c r="B422" s="71" t="s">
        <v>80</v>
      </c>
      <c r="C422" s="71" t="s">
        <v>313</v>
      </c>
      <c r="D422" s="71" t="s">
        <v>94</v>
      </c>
      <c r="E422" s="77" t="s">
        <v>126</v>
      </c>
      <c r="F422" s="76">
        <f>F423+F424</f>
        <v>3348.9</v>
      </c>
      <c r="G422" s="76">
        <f aca="true" t="shared" si="195" ref="G422:H422">G423+G424</f>
        <v>3348.9</v>
      </c>
      <c r="H422" s="76">
        <f t="shared" si="195"/>
        <v>3348.9</v>
      </c>
    </row>
    <row r="423" spans="1:8" ht="82.5">
      <c r="A423" s="71" t="s">
        <v>15</v>
      </c>
      <c r="B423" s="71" t="s">
        <v>80</v>
      </c>
      <c r="C423" s="71" t="s">
        <v>313</v>
      </c>
      <c r="D423" s="71" t="s">
        <v>96</v>
      </c>
      <c r="E423" s="77" t="s">
        <v>3</v>
      </c>
      <c r="F423" s="76">
        <v>2756.5</v>
      </c>
      <c r="G423" s="76">
        <v>2756.5</v>
      </c>
      <c r="H423" s="76">
        <v>2756.5</v>
      </c>
    </row>
    <row r="424" spans="1:8" ht="33">
      <c r="A424" s="71" t="s">
        <v>15</v>
      </c>
      <c r="B424" s="71" t="s">
        <v>80</v>
      </c>
      <c r="C424" s="71" t="s">
        <v>313</v>
      </c>
      <c r="D424" s="71" t="s">
        <v>97</v>
      </c>
      <c r="E424" s="77" t="s">
        <v>353</v>
      </c>
      <c r="F424" s="76">
        <v>592.4</v>
      </c>
      <c r="G424" s="76">
        <v>592.4</v>
      </c>
      <c r="H424" s="76">
        <v>592.4</v>
      </c>
    </row>
    <row r="425" spans="1:8" ht="82.5">
      <c r="A425" s="71" t="s">
        <v>15</v>
      </c>
      <c r="B425" s="71" t="s">
        <v>80</v>
      </c>
      <c r="C425" s="71" t="s">
        <v>311</v>
      </c>
      <c r="D425" s="71" t="s">
        <v>94</v>
      </c>
      <c r="E425" s="77" t="s">
        <v>354</v>
      </c>
      <c r="F425" s="76">
        <f>F426</f>
        <v>1829.9</v>
      </c>
      <c r="G425" s="76">
        <f aca="true" t="shared" si="196" ref="G425:H425">G426</f>
        <v>1829.9</v>
      </c>
      <c r="H425" s="76">
        <f t="shared" si="196"/>
        <v>1829.9</v>
      </c>
    </row>
    <row r="426" spans="1:8" ht="82.5">
      <c r="A426" s="71" t="s">
        <v>15</v>
      </c>
      <c r="B426" s="71" t="s">
        <v>80</v>
      </c>
      <c r="C426" s="71" t="s">
        <v>311</v>
      </c>
      <c r="D426" s="71" t="s">
        <v>96</v>
      </c>
      <c r="E426" s="77" t="s">
        <v>3</v>
      </c>
      <c r="F426" s="76">
        <v>1829.9</v>
      </c>
      <c r="G426" s="76">
        <v>1829.9</v>
      </c>
      <c r="H426" s="76">
        <v>1829.9</v>
      </c>
    </row>
    <row r="427" spans="1:8" ht="15.75" customHeight="1">
      <c r="A427" s="71" t="s">
        <v>15</v>
      </c>
      <c r="B427" s="71" t="s">
        <v>65</v>
      </c>
      <c r="C427" s="71" t="s">
        <v>94</v>
      </c>
      <c r="D427" s="71" t="s">
        <v>94</v>
      </c>
      <c r="E427" s="77" t="s">
        <v>57</v>
      </c>
      <c r="F427" s="76">
        <f>F428</f>
        <v>9069.300000000001</v>
      </c>
      <c r="G427" s="76">
        <f aca="true" t="shared" si="197" ref="G427:H428">G428</f>
        <v>9069.300000000001</v>
      </c>
      <c r="H427" s="76">
        <f t="shared" si="197"/>
        <v>9069.300000000001</v>
      </c>
    </row>
    <row r="428" spans="1:8" ht="16.5" customHeight="1">
      <c r="A428" s="71" t="s">
        <v>15</v>
      </c>
      <c r="B428" s="71" t="s">
        <v>127</v>
      </c>
      <c r="C428" s="71" t="s">
        <v>94</v>
      </c>
      <c r="D428" s="71" t="s">
        <v>94</v>
      </c>
      <c r="E428" s="77" t="s">
        <v>128</v>
      </c>
      <c r="F428" s="76">
        <f>F429</f>
        <v>9069.300000000001</v>
      </c>
      <c r="G428" s="76">
        <f t="shared" si="197"/>
        <v>9069.300000000001</v>
      </c>
      <c r="H428" s="76">
        <f t="shared" si="197"/>
        <v>9069.300000000001</v>
      </c>
    </row>
    <row r="429" spans="1:8" ht="49.5">
      <c r="A429" s="71" t="s">
        <v>15</v>
      </c>
      <c r="B429" s="71" t="s">
        <v>127</v>
      </c>
      <c r="C429" s="71" t="s">
        <v>286</v>
      </c>
      <c r="D429" s="71" t="s">
        <v>94</v>
      </c>
      <c r="E429" s="77" t="s">
        <v>410</v>
      </c>
      <c r="F429" s="76">
        <f>F430</f>
        <v>9069.300000000001</v>
      </c>
      <c r="G429" s="76">
        <f aca="true" t="shared" si="198" ref="G429:H431">G430</f>
        <v>9069.300000000001</v>
      </c>
      <c r="H429" s="76">
        <f t="shared" si="198"/>
        <v>9069.300000000001</v>
      </c>
    </row>
    <row r="430" spans="1:8" ht="36.75" customHeight="1">
      <c r="A430" s="71" t="s">
        <v>15</v>
      </c>
      <c r="B430" s="71" t="s">
        <v>127</v>
      </c>
      <c r="C430" s="71" t="s">
        <v>287</v>
      </c>
      <c r="D430" s="71" t="s">
        <v>94</v>
      </c>
      <c r="E430" s="77" t="s">
        <v>115</v>
      </c>
      <c r="F430" s="76">
        <f>F431</f>
        <v>9069.300000000001</v>
      </c>
      <c r="G430" s="76">
        <f t="shared" si="198"/>
        <v>9069.300000000001</v>
      </c>
      <c r="H430" s="76">
        <f t="shared" si="198"/>
        <v>9069.300000000001</v>
      </c>
    </row>
    <row r="431" spans="1:8" ht="33">
      <c r="A431" s="71" t="s">
        <v>15</v>
      </c>
      <c r="B431" s="71" t="s">
        <v>127</v>
      </c>
      <c r="C431" s="71" t="s">
        <v>503</v>
      </c>
      <c r="D431" s="75" t="s">
        <v>94</v>
      </c>
      <c r="E431" s="77" t="s">
        <v>504</v>
      </c>
      <c r="F431" s="76">
        <f>F432</f>
        <v>9069.300000000001</v>
      </c>
      <c r="G431" s="76">
        <f t="shared" si="198"/>
        <v>9069.300000000001</v>
      </c>
      <c r="H431" s="76">
        <f t="shared" si="198"/>
        <v>9069.300000000001</v>
      </c>
    </row>
    <row r="432" spans="1:8" ht="65.25" customHeight="1">
      <c r="A432" s="71" t="s">
        <v>15</v>
      </c>
      <c r="B432" s="71" t="s">
        <v>127</v>
      </c>
      <c r="C432" s="71" t="s">
        <v>314</v>
      </c>
      <c r="D432" s="71" t="s">
        <v>94</v>
      </c>
      <c r="E432" s="77" t="s">
        <v>129</v>
      </c>
      <c r="F432" s="76">
        <f>F433+F434</f>
        <v>9069.300000000001</v>
      </c>
      <c r="G432" s="76">
        <f aca="true" t="shared" si="199" ref="G432:H432">G433+G434</f>
        <v>9069.300000000001</v>
      </c>
      <c r="H432" s="76">
        <f t="shared" si="199"/>
        <v>9069.300000000001</v>
      </c>
    </row>
    <row r="433" spans="1:8" ht="33">
      <c r="A433" s="71" t="s">
        <v>15</v>
      </c>
      <c r="B433" s="71" t="s">
        <v>127</v>
      </c>
      <c r="C433" s="71" t="s">
        <v>314</v>
      </c>
      <c r="D433" s="71" t="s">
        <v>97</v>
      </c>
      <c r="E433" s="77" t="s">
        <v>353</v>
      </c>
      <c r="F433" s="76">
        <v>264.2</v>
      </c>
      <c r="G433" s="76">
        <v>264.2</v>
      </c>
      <c r="H433" s="76">
        <v>264.2</v>
      </c>
    </row>
    <row r="434" spans="1:8" ht="21" customHeight="1">
      <c r="A434" s="71" t="s">
        <v>15</v>
      </c>
      <c r="B434" s="71" t="s">
        <v>127</v>
      </c>
      <c r="C434" s="71" t="s">
        <v>314</v>
      </c>
      <c r="D434" s="71" t="s">
        <v>101</v>
      </c>
      <c r="E434" s="77" t="s">
        <v>102</v>
      </c>
      <c r="F434" s="76">
        <v>8805.1</v>
      </c>
      <c r="G434" s="76">
        <v>8805.1</v>
      </c>
      <c r="H434" s="76">
        <v>8805.1</v>
      </c>
    </row>
  </sheetData>
  <mergeCells count="10">
    <mergeCell ref="B1:H1"/>
    <mergeCell ref="A2:H2"/>
    <mergeCell ref="A3:A5"/>
    <mergeCell ref="B3:B5"/>
    <mergeCell ref="C3:C5"/>
    <mergeCell ref="D3:D5"/>
    <mergeCell ref="E3:E5"/>
    <mergeCell ref="F3:H3"/>
    <mergeCell ref="F4:F5"/>
    <mergeCell ref="G4:H4"/>
  </mergeCells>
  <printOptions/>
  <pageMargins left="0.5905511811023623" right="0.1968503937007874" top="0.1968503937007874" bottom="0.1968503937007874" header="0.31496062992125984" footer="0.31496062992125984"/>
  <pageSetup fitToHeight="18" fitToWidth="1" horizontalDpi="600" verticalDpi="600" orientation="portrait" paperSize="9" scale="76" r:id="rId1"/>
  <rowBreaks count="1" manualBreakCount="1">
    <brk id="40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1"/>
  <sheetViews>
    <sheetView zoomScale="84" zoomScaleNormal="84" workbookViewId="0" topLeftCell="A1">
      <selection activeCell="D99" sqref="D99"/>
    </sheetView>
  </sheetViews>
  <sheetFormatPr defaultColWidth="8.875" defaultRowHeight="12.75"/>
  <cols>
    <col min="1" max="1" width="7.75390625" style="50" customWidth="1"/>
    <col min="2" max="2" width="15.00390625" style="50" customWidth="1"/>
    <col min="3" max="3" width="5.625" style="50" customWidth="1"/>
    <col min="4" max="4" width="43.75390625" style="50" customWidth="1"/>
    <col min="5" max="5" width="13.125" style="37" customWidth="1"/>
    <col min="6" max="6" width="12.75390625" style="37" customWidth="1"/>
    <col min="7" max="7" width="11.75390625" style="37" customWidth="1"/>
    <col min="8" max="16384" width="8.875" style="36" customWidth="1"/>
  </cols>
  <sheetData>
    <row r="1" spans="1:7" ht="49.5" customHeight="1">
      <c r="A1" s="96" t="s">
        <v>554</v>
      </c>
      <c r="B1" s="96"/>
      <c r="C1" s="96"/>
      <c r="D1" s="96"/>
      <c r="E1" s="96"/>
      <c r="F1" s="96"/>
      <c r="G1" s="96"/>
    </row>
    <row r="2" spans="1:7" ht="69" customHeight="1">
      <c r="A2" s="105" t="s">
        <v>555</v>
      </c>
      <c r="B2" s="105"/>
      <c r="C2" s="105"/>
      <c r="D2" s="105"/>
      <c r="E2" s="105"/>
      <c r="F2" s="105"/>
      <c r="G2" s="105"/>
    </row>
    <row r="3" spans="1:7" ht="12.75">
      <c r="A3" s="103" t="s">
        <v>62</v>
      </c>
      <c r="B3" s="103" t="s">
        <v>23</v>
      </c>
      <c r="C3" s="103" t="s">
        <v>24</v>
      </c>
      <c r="D3" s="103" t="s">
        <v>25</v>
      </c>
      <c r="E3" s="103" t="s">
        <v>317</v>
      </c>
      <c r="F3" s="103"/>
      <c r="G3" s="103"/>
    </row>
    <row r="4" spans="1:7" ht="12.75">
      <c r="A4" s="103" t="s">
        <v>94</v>
      </c>
      <c r="B4" s="103" t="s">
        <v>94</v>
      </c>
      <c r="C4" s="103" t="s">
        <v>94</v>
      </c>
      <c r="D4" s="103" t="s">
        <v>94</v>
      </c>
      <c r="E4" s="103" t="s">
        <v>327</v>
      </c>
      <c r="F4" s="103" t="s">
        <v>337</v>
      </c>
      <c r="G4" s="103"/>
    </row>
    <row r="5" spans="1:7" ht="12.75">
      <c r="A5" s="103" t="s">
        <v>94</v>
      </c>
      <c r="B5" s="103" t="s">
        <v>94</v>
      </c>
      <c r="C5" s="103" t="s">
        <v>94</v>
      </c>
      <c r="D5" s="103" t="s">
        <v>94</v>
      </c>
      <c r="E5" s="103" t="s">
        <v>94</v>
      </c>
      <c r="F5" s="71" t="s">
        <v>328</v>
      </c>
      <c r="G5" s="71" t="s">
        <v>329</v>
      </c>
    </row>
    <row r="6" spans="1:7" ht="12.75">
      <c r="A6" s="71" t="s">
        <v>7</v>
      </c>
      <c r="B6" s="71" t="s">
        <v>105</v>
      </c>
      <c r="C6" s="71" t="s">
        <v>106</v>
      </c>
      <c r="D6" s="71" t="s">
        <v>107</v>
      </c>
      <c r="E6" s="71" t="s">
        <v>108</v>
      </c>
      <c r="F6" s="71" t="s">
        <v>109</v>
      </c>
      <c r="G6" s="71" t="s">
        <v>348</v>
      </c>
    </row>
    <row r="7" spans="1:7" ht="12.75">
      <c r="A7" s="72" t="s">
        <v>94</v>
      </c>
      <c r="B7" s="72" t="s">
        <v>94</v>
      </c>
      <c r="C7" s="72" t="s">
        <v>94</v>
      </c>
      <c r="D7" s="73" t="s">
        <v>1</v>
      </c>
      <c r="E7" s="74">
        <f>E8+E96+E110+E150+E182+E267+E283+E313+E336+E346</f>
        <v>678115.6</v>
      </c>
      <c r="F7" s="74">
        <f>F8+F96+F110+F150+F182+F267+F283+F313+F336+F346</f>
        <v>613040.4</v>
      </c>
      <c r="G7" s="74">
        <f>G8+G96+G110+G150+G182+G267+G283+G313+G336+G346</f>
        <v>597899.9</v>
      </c>
    </row>
    <row r="8" spans="1:7" ht="12.75">
      <c r="A8" s="72" t="s">
        <v>82</v>
      </c>
      <c r="B8" s="72" t="s">
        <v>94</v>
      </c>
      <c r="C8" s="72" t="s">
        <v>94</v>
      </c>
      <c r="D8" s="3" t="s">
        <v>27</v>
      </c>
      <c r="E8" s="74">
        <f>E9+E14+E24+E36+E43+E48</f>
        <v>64309.9</v>
      </c>
      <c r="F8" s="74">
        <f aca="true" t="shared" si="0" ref="F8:G8">F9+F14+F24+F36+F43+F48</f>
        <v>61664.2</v>
      </c>
      <c r="G8" s="74">
        <f t="shared" si="0"/>
        <v>61699.4</v>
      </c>
    </row>
    <row r="9" spans="1:7" ht="66">
      <c r="A9" s="71" t="s">
        <v>69</v>
      </c>
      <c r="B9" s="71" t="s">
        <v>94</v>
      </c>
      <c r="C9" s="71" t="s">
        <v>94</v>
      </c>
      <c r="D9" s="77" t="s">
        <v>87</v>
      </c>
      <c r="E9" s="76">
        <f>E10</f>
        <v>1479</v>
      </c>
      <c r="F9" s="76">
        <f aca="true" t="shared" si="1" ref="F9:G12">F10</f>
        <v>1479</v>
      </c>
      <c r="G9" s="76">
        <f t="shared" si="1"/>
        <v>1479</v>
      </c>
    </row>
    <row r="10" spans="1:7" ht="82.5">
      <c r="A10" s="71" t="s">
        <v>69</v>
      </c>
      <c r="B10" s="71" t="s">
        <v>206</v>
      </c>
      <c r="C10" s="71" t="s">
        <v>94</v>
      </c>
      <c r="D10" s="77" t="s">
        <v>350</v>
      </c>
      <c r="E10" s="76">
        <f>E11</f>
        <v>1479</v>
      </c>
      <c r="F10" s="76">
        <f t="shared" si="1"/>
        <v>1479</v>
      </c>
      <c r="G10" s="76">
        <f t="shared" si="1"/>
        <v>1479</v>
      </c>
    </row>
    <row r="11" spans="1:7" ht="12.75">
      <c r="A11" s="71" t="s">
        <v>69</v>
      </c>
      <c r="B11" s="71" t="s">
        <v>207</v>
      </c>
      <c r="C11" s="71" t="s">
        <v>94</v>
      </c>
      <c r="D11" s="77" t="s">
        <v>2</v>
      </c>
      <c r="E11" s="76">
        <f>E12</f>
        <v>1479</v>
      </c>
      <c r="F11" s="76">
        <f t="shared" si="1"/>
        <v>1479</v>
      </c>
      <c r="G11" s="76">
        <f t="shared" si="1"/>
        <v>1479</v>
      </c>
    </row>
    <row r="12" spans="1:7" ht="12.75">
      <c r="A12" s="71" t="s">
        <v>69</v>
      </c>
      <c r="B12" s="71" t="s">
        <v>208</v>
      </c>
      <c r="C12" s="71" t="s">
        <v>94</v>
      </c>
      <c r="D12" s="77" t="s">
        <v>44</v>
      </c>
      <c r="E12" s="76">
        <f>E13</f>
        <v>1479</v>
      </c>
      <c r="F12" s="76">
        <f t="shared" si="1"/>
        <v>1479</v>
      </c>
      <c r="G12" s="76">
        <f t="shared" si="1"/>
        <v>1479</v>
      </c>
    </row>
    <row r="13" spans="1:7" ht="99">
      <c r="A13" s="71" t="s">
        <v>69</v>
      </c>
      <c r="B13" s="71" t="s">
        <v>208</v>
      </c>
      <c r="C13" s="71" t="s">
        <v>96</v>
      </c>
      <c r="D13" s="77" t="s">
        <v>3</v>
      </c>
      <c r="E13" s="76">
        <f>'№3'!F15</f>
        <v>1479</v>
      </c>
      <c r="F13" s="76">
        <f>'№3'!G15</f>
        <v>1479</v>
      </c>
      <c r="G13" s="76">
        <f>'№3'!H15</f>
        <v>1479</v>
      </c>
    </row>
    <row r="14" spans="1:7" ht="82.5">
      <c r="A14" s="71" t="s">
        <v>70</v>
      </c>
      <c r="B14" s="71" t="s">
        <v>94</v>
      </c>
      <c r="C14" s="71" t="s">
        <v>94</v>
      </c>
      <c r="D14" s="77" t="s">
        <v>45</v>
      </c>
      <c r="E14" s="76">
        <f>E15</f>
        <v>4105.3</v>
      </c>
      <c r="F14" s="76">
        <f aca="true" t="shared" si="2" ref="F14:G15">F15</f>
        <v>4105.3</v>
      </c>
      <c r="G14" s="76">
        <f t="shared" si="2"/>
        <v>4105.3</v>
      </c>
    </row>
    <row r="15" spans="1:7" ht="33">
      <c r="A15" s="71" t="s">
        <v>70</v>
      </c>
      <c r="B15" s="71" t="s">
        <v>320</v>
      </c>
      <c r="C15" s="71" t="s">
        <v>94</v>
      </c>
      <c r="D15" s="77" t="s">
        <v>442</v>
      </c>
      <c r="E15" s="76">
        <f>E16</f>
        <v>4105.3</v>
      </c>
      <c r="F15" s="76">
        <f t="shared" si="2"/>
        <v>4105.3</v>
      </c>
      <c r="G15" s="76">
        <f t="shared" si="2"/>
        <v>4105.3</v>
      </c>
    </row>
    <row r="16" spans="1:7" ht="66">
      <c r="A16" s="71" t="s">
        <v>70</v>
      </c>
      <c r="B16" s="71" t="s">
        <v>474</v>
      </c>
      <c r="C16" s="71" t="s">
        <v>94</v>
      </c>
      <c r="D16" s="77" t="s">
        <v>6</v>
      </c>
      <c r="E16" s="76">
        <f>E17+E19+E22</f>
        <v>4105.3</v>
      </c>
      <c r="F16" s="76">
        <f aca="true" t="shared" si="3" ref="F16:G16">F17+F19+F22</f>
        <v>4105.3</v>
      </c>
      <c r="G16" s="76">
        <f t="shared" si="3"/>
        <v>4105.3</v>
      </c>
    </row>
    <row r="17" spans="1:7" ht="12.75">
      <c r="A17" s="71" t="s">
        <v>70</v>
      </c>
      <c r="B17" s="71" t="s">
        <v>279</v>
      </c>
      <c r="C17" s="71" t="s">
        <v>94</v>
      </c>
      <c r="D17" s="77" t="s">
        <v>475</v>
      </c>
      <c r="E17" s="76">
        <f>E18</f>
        <v>1208.6</v>
      </c>
      <c r="F17" s="76">
        <f aca="true" t="shared" si="4" ref="F17:G17">F18</f>
        <v>1208.6</v>
      </c>
      <c r="G17" s="76">
        <f t="shared" si="4"/>
        <v>1208.6</v>
      </c>
    </row>
    <row r="18" spans="1:7" ht="99">
      <c r="A18" s="71" t="s">
        <v>70</v>
      </c>
      <c r="B18" s="71" t="s">
        <v>279</v>
      </c>
      <c r="C18" s="71" t="s">
        <v>96</v>
      </c>
      <c r="D18" s="77" t="s">
        <v>3</v>
      </c>
      <c r="E18" s="76">
        <f>'№3'!F295</f>
        <v>1208.6</v>
      </c>
      <c r="F18" s="76">
        <f>'№3'!G295</f>
        <v>1208.6</v>
      </c>
      <c r="G18" s="76">
        <f>'№3'!H295</f>
        <v>1208.6</v>
      </c>
    </row>
    <row r="19" spans="1:7" ht="66">
      <c r="A19" s="71" t="s">
        <v>70</v>
      </c>
      <c r="B19" s="71" t="s">
        <v>280</v>
      </c>
      <c r="C19" s="71" t="s">
        <v>94</v>
      </c>
      <c r="D19" s="77" t="s">
        <v>476</v>
      </c>
      <c r="E19" s="76">
        <f>E20+E21</f>
        <v>2438.1</v>
      </c>
      <c r="F19" s="76">
        <f aca="true" t="shared" si="5" ref="F19:G19">F20+F21</f>
        <v>2438.1</v>
      </c>
      <c r="G19" s="76">
        <f t="shared" si="5"/>
        <v>2438.1</v>
      </c>
    </row>
    <row r="20" spans="1:7" ht="99">
      <c r="A20" s="71" t="s">
        <v>70</v>
      </c>
      <c r="B20" s="71" t="s">
        <v>280</v>
      </c>
      <c r="C20" s="71" t="s">
        <v>96</v>
      </c>
      <c r="D20" s="77" t="s">
        <v>3</v>
      </c>
      <c r="E20" s="76">
        <f>'№3'!F297</f>
        <v>2004.4</v>
      </c>
      <c r="F20" s="76">
        <f>'№3'!G297</f>
        <v>2004.4</v>
      </c>
      <c r="G20" s="76">
        <f>'№3'!H297</f>
        <v>2004.4</v>
      </c>
    </row>
    <row r="21" spans="1:7" ht="49.5">
      <c r="A21" s="71" t="s">
        <v>70</v>
      </c>
      <c r="B21" s="71" t="s">
        <v>280</v>
      </c>
      <c r="C21" s="71" t="s">
        <v>97</v>
      </c>
      <c r="D21" s="77" t="s">
        <v>353</v>
      </c>
      <c r="E21" s="76">
        <f>'№3'!F298</f>
        <v>433.7</v>
      </c>
      <c r="F21" s="76">
        <f>'№3'!G298</f>
        <v>433.7</v>
      </c>
      <c r="G21" s="76">
        <f>'№3'!H298</f>
        <v>433.7</v>
      </c>
    </row>
    <row r="22" spans="1:7" ht="12.75">
      <c r="A22" s="71" t="s">
        <v>70</v>
      </c>
      <c r="B22" s="71" t="s">
        <v>281</v>
      </c>
      <c r="C22" s="71" t="s">
        <v>94</v>
      </c>
      <c r="D22" s="77" t="s">
        <v>477</v>
      </c>
      <c r="E22" s="76">
        <f>E23</f>
        <v>458.6</v>
      </c>
      <c r="F22" s="76">
        <f aca="true" t="shared" si="6" ref="F22:G22">F23</f>
        <v>458.6</v>
      </c>
      <c r="G22" s="76">
        <f t="shared" si="6"/>
        <v>458.6</v>
      </c>
    </row>
    <row r="23" spans="1:7" ht="99">
      <c r="A23" s="71" t="s">
        <v>70</v>
      </c>
      <c r="B23" s="71" t="s">
        <v>281</v>
      </c>
      <c r="C23" s="71" t="s">
        <v>96</v>
      </c>
      <c r="D23" s="77" t="s">
        <v>3</v>
      </c>
      <c r="E23" s="76">
        <f>'№3'!F299</f>
        <v>458.6</v>
      </c>
      <c r="F23" s="76">
        <f>'№3'!G299</f>
        <v>458.6</v>
      </c>
      <c r="G23" s="76">
        <f>'№3'!H299</f>
        <v>458.6</v>
      </c>
    </row>
    <row r="24" spans="1:7" ht="99">
      <c r="A24" s="71" t="s">
        <v>71</v>
      </c>
      <c r="B24" s="71" t="s">
        <v>94</v>
      </c>
      <c r="C24" s="71" t="s">
        <v>94</v>
      </c>
      <c r="D24" s="77" t="s">
        <v>46</v>
      </c>
      <c r="E24" s="76">
        <v>35825.1</v>
      </c>
      <c r="F24" s="76">
        <v>35825.1</v>
      </c>
      <c r="G24" s="76">
        <v>35825.1</v>
      </c>
    </row>
    <row r="25" spans="1:7" ht="82.5">
      <c r="A25" s="71" t="s">
        <v>71</v>
      </c>
      <c r="B25" s="71" t="s">
        <v>206</v>
      </c>
      <c r="C25" s="71" t="s">
        <v>94</v>
      </c>
      <c r="D25" s="77" t="s">
        <v>350</v>
      </c>
      <c r="E25" s="76">
        <v>35825.1</v>
      </c>
      <c r="F25" s="76">
        <v>35825.1</v>
      </c>
      <c r="G25" s="76">
        <v>35825.1</v>
      </c>
    </row>
    <row r="26" spans="1:7" ht="12.75">
      <c r="A26" s="71" t="s">
        <v>71</v>
      </c>
      <c r="B26" s="71" t="s">
        <v>207</v>
      </c>
      <c r="C26" s="71" t="s">
        <v>94</v>
      </c>
      <c r="D26" s="77" t="s">
        <v>2</v>
      </c>
      <c r="E26" s="76">
        <v>35825.1</v>
      </c>
      <c r="F26" s="76">
        <v>35825.1</v>
      </c>
      <c r="G26" s="76">
        <v>35825.1</v>
      </c>
    </row>
    <row r="27" spans="1:7" ht="82.5">
      <c r="A27" s="71" t="s">
        <v>71</v>
      </c>
      <c r="B27" s="71" t="s">
        <v>211</v>
      </c>
      <c r="C27" s="71" t="s">
        <v>94</v>
      </c>
      <c r="D27" s="77" t="s">
        <v>324</v>
      </c>
      <c r="E27" s="76">
        <f>E28+E29</f>
        <v>650</v>
      </c>
      <c r="F27" s="76">
        <f aca="true" t="shared" si="7" ref="F27:G27">F28+F29</f>
        <v>650</v>
      </c>
      <c r="G27" s="76">
        <f t="shared" si="7"/>
        <v>650</v>
      </c>
    </row>
    <row r="28" spans="1:7" ht="99">
      <c r="A28" s="71" t="s">
        <v>71</v>
      </c>
      <c r="B28" s="71" t="s">
        <v>211</v>
      </c>
      <c r="C28" s="71" t="s">
        <v>96</v>
      </c>
      <c r="D28" s="77" t="s">
        <v>3</v>
      </c>
      <c r="E28" s="76">
        <f>'№3'!F21</f>
        <v>592.3</v>
      </c>
      <c r="F28" s="76">
        <f>'№3'!G21</f>
        <v>592.3</v>
      </c>
      <c r="G28" s="76">
        <f>'№3'!H21</f>
        <v>592.3</v>
      </c>
    </row>
    <row r="29" spans="1:7" ht="49.5">
      <c r="A29" s="71" t="s">
        <v>71</v>
      </c>
      <c r="B29" s="71" t="s">
        <v>211</v>
      </c>
      <c r="C29" s="71" t="s">
        <v>97</v>
      </c>
      <c r="D29" s="77" t="s">
        <v>353</v>
      </c>
      <c r="E29" s="76">
        <f>'№3'!F22</f>
        <v>57.7</v>
      </c>
      <c r="F29" s="76">
        <f>'№3'!G22</f>
        <v>57.7</v>
      </c>
      <c r="G29" s="76">
        <f>'№3'!H22</f>
        <v>57.7</v>
      </c>
    </row>
    <row r="30" spans="1:7" ht="115.5">
      <c r="A30" s="71" t="s">
        <v>71</v>
      </c>
      <c r="B30" s="71" t="s">
        <v>209</v>
      </c>
      <c r="C30" s="71" t="s">
        <v>94</v>
      </c>
      <c r="D30" s="77" t="s">
        <v>354</v>
      </c>
      <c r="E30" s="76">
        <f>E31+E32+E33</f>
        <v>35104</v>
      </c>
      <c r="F30" s="76">
        <f aca="true" t="shared" si="8" ref="F30:G30">F31+F32+F33</f>
        <v>35104</v>
      </c>
      <c r="G30" s="76">
        <f t="shared" si="8"/>
        <v>35104</v>
      </c>
    </row>
    <row r="31" spans="1:7" ht="99">
      <c r="A31" s="71" t="s">
        <v>71</v>
      </c>
      <c r="B31" s="71" t="s">
        <v>209</v>
      </c>
      <c r="C31" s="71" t="s">
        <v>96</v>
      </c>
      <c r="D31" s="77" t="s">
        <v>3</v>
      </c>
      <c r="E31" s="76">
        <f>'№3'!F24</f>
        <v>30511.6</v>
      </c>
      <c r="F31" s="76">
        <f>'№3'!G24</f>
        <v>30511.6</v>
      </c>
      <c r="G31" s="76">
        <f>'№3'!H24</f>
        <v>30511.6</v>
      </c>
    </row>
    <row r="32" spans="1:7" ht="49.5">
      <c r="A32" s="71" t="s">
        <v>71</v>
      </c>
      <c r="B32" s="71" t="s">
        <v>209</v>
      </c>
      <c r="C32" s="71" t="s">
        <v>97</v>
      </c>
      <c r="D32" s="77" t="s">
        <v>353</v>
      </c>
      <c r="E32" s="76">
        <f>'№3'!F25</f>
        <v>4485.1</v>
      </c>
      <c r="F32" s="76">
        <f>'№3'!G25</f>
        <v>4485.1</v>
      </c>
      <c r="G32" s="76">
        <f>'№3'!H25</f>
        <v>4485.1</v>
      </c>
    </row>
    <row r="33" spans="1:7" ht="12.75">
      <c r="A33" s="71" t="s">
        <v>71</v>
      </c>
      <c r="B33" s="71" t="s">
        <v>209</v>
      </c>
      <c r="C33" s="71" t="s">
        <v>98</v>
      </c>
      <c r="D33" s="77" t="s">
        <v>99</v>
      </c>
      <c r="E33" s="76">
        <f>'№3'!F26</f>
        <v>107.3</v>
      </c>
      <c r="F33" s="76">
        <f>'№3'!G26</f>
        <v>107.3</v>
      </c>
      <c r="G33" s="76">
        <f>'№3'!H26</f>
        <v>107.3</v>
      </c>
    </row>
    <row r="34" spans="1:7" ht="99">
      <c r="A34" s="71" t="s">
        <v>71</v>
      </c>
      <c r="B34" s="71" t="s">
        <v>210</v>
      </c>
      <c r="C34" s="71" t="s">
        <v>94</v>
      </c>
      <c r="D34" s="77" t="s">
        <v>355</v>
      </c>
      <c r="E34" s="76">
        <f>E35</f>
        <v>71.1</v>
      </c>
      <c r="F34" s="76">
        <f aca="true" t="shared" si="9" ref="F34:G34">F35</f>
        <v>71.1</v>
      </c>
      <c r="G34" s="76">
        <f t="shared" si="9"/>
        <v>71.1</v>
      </c>
    </row>
    <row r="35" spans="1:7" ht="99">
      <c r="A35" s="71" t="s">
        <v>71</v>
      </c>
      <c r="B35" s="71" t="s">
        <v>210</v>
      </c>
      <c r="C35" s="71" t="s">
        <v>96</v>
      </c>
      <c r="D35" s="77" t="s">
        <v>3</v>
      </c>
      <c r="E35" s="76">
        <f>'№3'!F28</f>
        <v>71.1</v>
      </c>
      <c r="F35" s="76">
        <f>'№3'!G28</f>
        <v>71.1</v>
      </c>
      <c r="G35" s="76">
        <f>'№3'!H28</f>
        <v>71.1</v>
      </c>
    </row>
    <row r="36" spans="1:7" ht="66">
      <c r="A36" s="71" t="s">
        <v>72</v>
      </c>
      <c r="B36" s="71" t="s">
        <v>94</v>
      </c>
      <c r="C36" s="71" t="s">
        <v>94</v>
      </c>
      <c r="D36" s="77" t="s">
        <v>13</v>
      </c>
      <c r="E36" s="76">
        <f>E37</f>
        <v>9521.5</v>
      </c>
      <c r="F36" s="76">
        <f aca="true" t="shared" si="10" ref="F36:G38">F37</f>
        <v>9521.5</v>
      </c>
      <c r="G36" s="76">
        <f t="shared" si="10"/>
        <v>9521.5</v>
      </c>
    </row>
    <row r="37" spans="1:7" ht="66">
      <c r="A37" s="71" t="s">
        <v>72</v>
      </c>
      <c r="B37" s="71" t="s">
        <v>262</v>
      </c>
      <c r="C37" s="71" t="s">
        <v>94</v>
      </c>
      <c r="D37" s="77" t="s">
        <v>439</v>
      </c>
      <c r="E37" s="76">
        <f>E38</f>
        <v>9521.5</v>
      </c>
      <c r="F37" s="76">
        <f t="shared" si="10"/>
        <v>9521.5</v>
      </c>
      <c r="G37" s="76">
        <f t="shared" si="10"/>
        <v>9521.5</v>
      </c>
    </row>
    <row r="38" spans="1:7" ht="12.75">
      <c r="A38" s="71" t="s">
        <v>72</v>
      </c>
      <c r="B38" s="71" t="s">
        <v>263</v>
      </c>
      <c r="C38" s="71" t="s">
        <v>94</v>
      </c>
      <c r="D38" s="77" t="s">
        <v>2</v>
      </c>
      <c r="E38" s="76">
        <f>E39</f>
        <v>9521.5</v>
      </c>
      <c r="F38" s="76">
        <f t="shared" si="10"/>
        <v>9521.5</v>
      </c>
      <c r="G38" s="76">
        <f t="shared" si="10"/>
        <v>9521.5</v>
      </c>
    </row>
    <row r="39" spans="1:7" ht="115.5">
      <c r="A39" s="71" t="s">
        <v>72</v>
      </c>
      <c r="B39" s="71" t="s">
        <v>264</v>
      </c>
      <c r="C39" s="71" t="s">
        <v>94</v>
      </c>
      <c r="D39" s="77" t="s">
        <v>354</v>
      </c>
      <c r="E39" s="76">
        <f>E40+E41+E42</f>
        <v>9521.5</v>
      </c>
      <c r="F39" s="76">
        <f aca="true" t="shared" si="11" ref="F39:G39">F40+F41+F42</f>
        <v>9521.5</v>
      </c>
      <c r="G39" s="76">
        <f t="shared" si="11"/>
        <v>9521.5</v>
      </c>
    </row>
    <row r="40" spans="1:7" ht="99">
      <c r="A40" s="71" t="s">
        <v>72</v>
      </c>
      <c r="B40" s="71" t="s">
        <v>264</v>
      </c>
      <c r="C40" s="71" t="s">
        <v>96</v>
      </c>
      <c r="D40" s="77" t="s">
        <v>3</v>
      </c>
      <c r="E40" s="76">
        <f>'№3'!F224</f>
        <v>8007.7</v>
      </c>
      <c r="F40" s="76">
        <f>'№3'!G224</f>
        <v>8007.7</v>
      </c>
      <c r="G40" s="76">
        <f>'№3'!H224</f>
        <v>8007.7</v>
      </c>
    </row>
    <row r="41" spans="1:7" ht="49.5">
      <c r="A41" s="71" t="s">
        <v>72</v>
      </c>
      <c r="B41" s="71" t="s">
        <v>264</v>
      </c>
      <c r="C41" s="71" t="s">
        <v>97</v>
      </c>
      <c r="D41" s="77" t="s">
        <v>353</v>
      </c>
      <c r="E41" s="76">
        <f>'№3'!F225</f>
        <v>1395.4</v>
      </c>
      <c r="F41" s="76">
        <f>'№3'!G225</f>
        <v>1395.4</v>
      </c>
      <c r="G41" s="76">
        <f>'№3'!H225</f>
        <v>1395.4</v>
      </c>
    </row>
    <row r="42" spans="1:7" ht="12.75">
      <c r="A42" s="71" t="s">
        <v>72</v>
      </c>
      <c r="B42" s="71" t="s">
        <v>264</v>
      </c>
      <c r="C42" s="71" t="s">
        <v>98</v>
      </c>
      <c r="D42" s="77" t="s">
        <v>99</v>
      </c>
      <c r="E42" s="76">
        <f>'№3'!F226</f>
        <v>118.4</v>
      </c>
      <c r="F42" s="76">
        <f>'№3'!G226</f>
        <v>118.4</v>
      </c>
      <c r="G42" s="76">
        <f>'№3'!H226</f>
        <v>118.4</v>
      </c>
    </row>
    <row r="43" spans="1:7" ht="12.75">
      <c r="A43" s="71" t="s">
        <v>73</v>
      </c>
      <c r="B43" s="71" t="s">
        <v>94</v>
      </c>
      <c r="C43" s="71" t="s">
        <v>94</v>
      </c>
      <c r="D43" s="77" t="s">
        <v>14</v>
      </c>
      <c r="E43" s="76">
        <f>E44</f>
        <v>2000</v>
      </c>
      <c r="F43" s="76">
        <f aca="true" t="shared" si="12" ref="F43:G46">F44</f>
        <v>500</v>
      </c>
      <c r="G43" s="76">
        <f t="shared" si="12"/>
        <v>500</v>
      </c>
    </row>
    <row r="44" spans="1:7" ht="33">
      <c r="A44" s="71" t="s">
        <v>73</v>
      </c>
      <c r="B44" s="71" t="s">
        <v>320</v>
      </c>
      <c r="C44" s="71" t="s">
        <v>94</v>
      </c>
      <c r="D44" s="77" t="s">
        <v>442</v>
      </c>
      <c r="E44" s="76">
        <f>E45</f>
        <v>2000</v>
      </c>
      <c r="F44" s="76">
        <f t="shared" si="12"/>
        <v>500</v>
      </c>
      <c r="G44" s="76">
        <f t="shared" si="12"/>
        <v>500</v>
      </c>
    </row>
    <row r="45" spans="1:7" ht="12.75">
      <c r="A45" s="71" t="s">
        <v>73</v>
      </c>
      <c r="B45" s="71" t="s">
        <v>443</v>
      </c>
      <c r="C45" s="71" t="s">
        <v>94</v>
      </c>
      <c r="D45" s="77" t="s">
        <v>14</v>
      </c>
      <c r="E45" s="76">
        <f>E46</f>
        <v>2000</v>
      </c>
      <c r="F45" s="76">
        <f t="shared" si="12"/>
        <v>500</v>
      </c>
      <c r="G45" s="76">
        <f t="shared" si="12"/>
        <v>500</v>
      </c>
    </row>
    <row r="46" spans="1:7" ht="49.5">
      <c r="A46" s="71" t="s">
        <v>73</v>
      </c>
      <c r="B46" s="71" t="s">
        <v>265</v>
      </c>
      <c r="C46" s="71" t="s">
        <v>94</v>
      </c>
      <c r="D46" s="77" t="s">
        <v>133</v>
      </c>
      <c r="E46" s="76">
        <f>E47</f>
        <v>2000</v>
      </c>
      <c r="F46" s="76">
        <f t="shared" si="12"/>
        <v>500</v>
      </c>
      <c r="G46" s="76">
        <f t="shared" si="12"/>
        <v>500</v>
      </c>
    </row>
    <row r="47" spans="1:7" ht="12.75">
      <c r="A47" s="71" t="s">
        <v>73</v>
      </c>
      <c r="B47" s="71" t="s">
        <v>265</v>
      </c>
      <c r="C47" s="71" t="s">
        <v>98</v>
      </c>
      <c r="D47" s="77" t="s">
        <v>99</v>
      </c>
      <c r="E47" s="76">
        <f>'№3'!F231</f>
        <v>2000</v>
      </c>
      <c r="F47" s="76">
        <f>'№3'!G231</f>
        <v>500</v>
      </c>
      <c r="G47" s="76">
        <f>'№3'!H231</f>
        <v>500</v>
      </c>
    </row>
    <row r="48" spans="1:7" ht="12.75">
      <c r="A48" s="71" t="s">
        <v>88</v>
      </c>
      <c r="B48" s="71" t="s">
        <v>94</v>
      </c>
      <c r="C48" s="71" t="s">
        <v>94</v>
      </c>
      <c r="D48" s="77" t="s">
        <v>47</v>
      </c>
      <c r="E48" s="76">
        <f>E49+E73+E83+E90</f>
        <v>11379</v>
      </c>
      <c r="F48" s="76">
        <f aca="true" t="shared" si="13" ref="F48:G48">F49+F73+F83+F90</f>
        <v>10233.3</v>
      </c>
      <c r="G48" s="76">
        <f t="shared" si="13"/>
        <v>10268.5</v>
      </c>
    </row>
    <row r="49" spans="1:7" ht="82.5">
      <c r="A49" s="71" t="s">
        <v>88</v>
      </c>
      <c r="B49" s="71" t="s">
        <v>206</v>
      </c>
      <c r="C49" s="71" t="s">
        <v>94</v>
      </c>
      <c r="D49" s="77" t="s">
        <v>350</v>
      </c>
      <c r="E49" s="76">
        <f>E50+E55+E63+E67+E60</f>
        <v>1623.1999999999998</v>
      </c>
      <c r="F49" s="76">
        <f aca="true" t="shared" si="14" ref="F49:G49">F50+F55+F63+F67+F60</f>
        <v>967.2</v>
      </c>
      <c r="G49" s="76">
        <f t="shared" si="14"/>
        <v>979.1999999999999</v>
      </c>
    </row>
    <row r="50" spans="1:7" ht="99">
      <c r="A50" s="71" t="s">
        <v>88</v>
      </c>
      <c r="B50" s="71" t="s">
        <v>212</v>
      </c>
      <c r="C50" s="71" t="s">
        <v>94</v>
      </c>
      <c r="D50" s="77" t="s">
        <v>356</v>
      </c>
      <c r="E50" s="76">
        <f>E51+E53</f>
        <v>1082.1</v>
      </c>
      <c r="F50" s="76">
        <f aca="true" t="shared" si="15" ref="F50:G50">F51+F53</f>
        <v>421.9</v>
      </c>
      <c r="G50" s="76">
        <f t="shared" si="15"/>
        <v>428.5</v>
      </c>
    </row>
    <row r="51" spans="1:7" ht="49.5">
      <c r="A51" s="71" t="s">
        <v>88</v>
      </c>
      <c r="B51" s="71" t="s">
        <v>213</v>
      </c>
      <c r="C51" s="71" t="s">
        <v>94</v>
      </c>
      <c r="D51" s="77" t="s">
        <v>158</v>
      </c>
      <c r="E51" s="76">
        <f>E52</f>
        <v>415.4</v>
      </c>
      <c r="F51" s="76">
        <f aca="true" t="shared" si="16" ref="F51:G51">F52</f>
        <v>421.9</v>
      </c>
      <c r="G51" s="76">
        <f t="shared" si="16"/>
        <v>428.5</v>
      </c>
    </row>
    <row r="52" spans="1:7" ht="49.5">
      <c r="A52" s="71" t="s">
        <v>88</v>
      </c>
      <c r="B52" s="71" t="s">
        <v>213</v>
      </c>
      <c r="C52" s="71" t="s">
        <v>97</v>
      </c>
      <c r="D52" s="77" t="s">
        <v>353</v>
      </c>
      <c r="E52" s="76">
        <f>'№3'!F34</f>
        <v>415.4</v>
      </c>
      <c r="F52" s="76">
        <f>'№3'!G34</f>
        <v>421.9</v>
      </c>
      <c r="G52" s="76">
        <f>'№3'!H34</f>
        <v>428.5</v>
      </c>
    </row>
    <row r="53" spans="1:7" ht="66">
      <c r="A53" s="71" t="s">
        <v>88</v>
      </c>
      <c r="B53" s="71" t="s">
        <v>359</v>
      </c>
      <c r="C53" s="71" t="s">
        <v>94</v>
      </c>
      <c r="D53" s="77" t="s">
        <v>360</v>
      </c>
      <c r="E53" s="76">
        <f>E54</f>
        <v>666.7</v>
      </c>
      <c r="F53" s="76">
        <f aca="true" t="shared" si="17" ref="F53:G53">F54</f>
        <v>0</v>
      </c>
      <c r="G53" s="76">
        <f t="shared" si="17"/>
        <v>0</v>
      </c>
    </row>
    <row r="54" spans="1:7" ht="49.5">
      <c r="A54" s="71" t="s">
        <v>88</v>
      </c>
      <c r="B54" s="71" t="s">
        <v>359</v>
      </c>
      <c r="C54" s="71" t="s">
        <v>97</v>
      </c>
      <c r="D54" s="77" t="s">
        <v>353</v>
      </c>
      <c r="E54" s="76">
        <f>'№3'!F36</f>
        <v>666.7</v>
      </c>
      <c r="F54" s="76">
        <f>'№3'!G36</f>
        <v>0</v>
      </c>
      <c r="G54" s="76">
        <f>'№3'!H36</f>
        <v>0</v>
      </c>
    </row>
    <row r="55" spans="1:7" ht="148.5">
      <c r="A55" s="71" t="s">
        <v>88</v>
      </c>
      <c r="B55" s="71" t="s">
        <v>214</v>
      </c>
      <c r="C55" s="71" t="s">
        <v>94</v>
      </c>
      <c r="D55" s="77" t="s">
        <v>159</v>
      </c>
      <c r="E55" s="76">
        <f>E56+E58</f>
        <v>76.5</v>
      </c>
      <c r="F55" s="76">
        <f aca="true" t="shared" si="18" ref="F55:G55">F56+F58</f>
        <v>78</v>
      </c>
      <c r="G55" s="76">
        <f t="shared" si="18"/>
        <v>79.5</v>
      </c>
    </row>
    <row r="56" spans="1:7" ht="66">
      <c r="A56" s="71" t="s">
        <v>88</v>
      </c>
      <c r="B56" s="71" t="s">
        <v>215</v>
      </c>
      <c r="C56" s="71" t="s">
        <v>94</v>
      </c>
      <c r="D56" s="77" t="s">
        <v>160</v>
      </c>
      <c r="E56" s="76">
        <f>E57</f>
        <v>51</v>
      </c>
      <c r="F56" s="76">
        <f aca="true" t="shared" si="19" ref="F56:G56">F57</f>
        <v>52</v>
      </c>
      <c r="G56" s="76">
        <f t="shared" si="19"/>
        <v>53</v>
      </c>
    </row>
    <row r="57" spans="1:7" ht="12.75">
      <c r="A57" s="71" t="s">
        <v>88</v>
      </c>
      <c r="B57" s="71" t="s">
        <v>215</v>
      </c>
      <c r="C57" s="71" t="s">
        <v>98</v>
      </c>
      <c r="D57" s="77" t="s">
        <v>99</v>
      </c>
      <c r="E57" s="76">
        <f>'№3'!F39</f>
        <v>51</v>
      </c>
      <c r="F57" s="76">
        <f>'№3'!G39</f>
        <v>52</v>
      </c>
      <c r="G57" s="76">
        <f>'№3'!H39</f>
        <v>53</v>
      </c>
    </row>
    <row r="58" spans="1:7" ht="82.5">
      <c r="A58" s="71" t="s">
        <v>88</v>
      </c>
      <c r="B58" s="71" t="s">
        <v>216</v>
      </c>
      <c r="C58" s="71" t="s">
        <v>94</v>
      </c>
      <c r="D58" s="77" t="s">
        <v>161</v>
      </c>
      <c r="E58" s="76">
        <f>E59</f>
        <v>25.5</v>
      </c>
      <c r="F58" s="76">
        <f aca="true" t="shared" si="20" ref="F58:G58">F59</f>
        <v>26</v>
      </c>
      <c r="G58" s="76">
        <f t="shared" si="20"/>
        <v>26.5</v>
      </c>
    </row>
    <row r="59" spans="1:7" ht="49.5">
      <c r="A59" s="71" t="s">
        <v>88</v>
      </c>
      <c r="B59" s="71" t="s">
        <v>216</v>
      </c>
      <c r="C59" s="71" t="s">
        <v>97</v>
      </c>
      <c r="D59" s="77" t="s">
        <v>353</v>
      </c>
      <c r="E59" s="76">
        <f>'№3'!F42</f>
        <v>25.5</v>
      </c>
      <c r="F59" s="76">
        <f>'№3'!G42</f>
        <v>26</v>
      </c>
      <c r="G59" s="76">
        <f>'№3'!H42</f>
        <v>26.5</v>
      </c>
    </row>
    <row r="60" spans="1:7" ht="49.5">
      <c r="A60" s="71" t="s">
        <v>88</v>
      </c>
      <c r="B60" s="71" t="s">
        <v>217</v>
      </c>
      <c r="C60" s="71" t="s">
        <v>94</v>
      </c>
      <c r="D60" s="77" t="s">
        <v>162</v>
      </c>
      <c r="E60" s="76">
        <f>E61</f>
        <v>107.1</v>
      </c>
      <c r="F60" s="76">
        <f aca="true" t="shared" si="21" ref="F60:G61">F61</f>
        <v>109.2</v>
      </c>
      <c r="G60" s="76">
        <f t="shared" si="21"/>
        <v>111.4</v>
      </c>
    </row>
    <row r="61" spans="1:7" ht="49.5">
      <c r="A61" s="71" t="s">
        <v>88</v>
      </c>
      <c r="B61" s="71" t="s">
        <v>218</v>
      </c>
      <c r="C61" s="71" t="s">
        <v>94</v>
      </c>
      <c r="D61" s="77" t="s">
        <v>367</v>
      </c>
      <c r="E61" s="76">
        <f>E62</f>
        <v>107.1</v>
      </c>
      <c r="F61" s="76">
        <f t="shared" si="21"/>
        <v>109.2</v>
      </c>
      <c r="G61" s="76">
        <f t="shared" si="21"/>
        <v>111.4</v>
      </c>
    </row>
    <row r="62" spans="1:7" ht="33">
      <c r="A62" s="71" t="s">
        <v>88</v>
      </c>
      <c r="B62" s="71" t="s">
        <v>218</v>
      </c>
      <c r="C62" s="71" t="s">
        <v>101</v>
      </c>
      <c r="D62" s="77" t="s">
        <v>102</v>
      </c>
      <c r="E62" s="76">
        <f>'№3'!F46</f>
        <v>107.1</v>
      </c>
      <c r="F62" s="76">
        <f>'№3'!G46</f>
        <v>109.2</v>
      </c>
      <c r="G62" s="76">
        <f>'№3'!H46</f>
        <v>111.4</v>
      </c>
    </row>
    <row r="63" spans="1:7" ht="99">
      <c r="A63" s="71" t="s">
        <v>88</v>
      </c>
      <c r="B63" s="71" t="s">
        <v>219</v>
      </c>
      <c r="C63" s="71" t="s">
        <v>94</v>
      </c>
      <c r="D63" s="77" t="s">
        <v>156</v>
      </c>
      <c r="E63" s="76">
        <f>E64</f>
        <v>61.8</v>
      </c>
      <c r="F63" s="76">
        <f aca="true" t="shared" si="22" ref="F63:G63">F64</f>
        <v>62.4</v>
      </c>
      <c r="G63" s="76">
        <f t="shared" si="22"/>
        <v>64.1</v>
      </c>
    </row>
    <row r="64" spans="1:7" ht="49.5">
      <c r="A64" s="71" t="s">
        <v>88</v>
      </c>
      <c r="B64" s="71" t="s">
        <v>220</v>
      </c>
      <c r="C64" s="71" t="s">
        <v>94</v>
      </c>
      <c r="D64" s="77" t="s">
        <v>157</v>
      </c>
      <c r="E64" s="76">
        <f>E65+E66</f>
        <v>61.8</v>
      </c>
      <c r="F64" s="76">
        <f aca="true" t="shared" si="23" ref="F64:G64">F65+F66</f>
        <v>62.4</v>
      </c>
      <c r="G64" s="76">
        <f t="shared" si="23"/>
        <v>64.1</v>
      </c>
    </row>
    <row r="65" spans="1:7" ht="49.5">
      <c r="A65" s="71" t="s">
        <v>88</v>
      </c>
      <c r="B65" s="71" t="s">
        <v>220</v>
      </c>
      <c r="C65" s="71" t="s">
        <v>97</v>
      </c>
      <c r="D65" s="77" t="s">
        <v>353</v>
      </c>
      <c r="E65" s="76">
        <f>'№3'!F51</f>
        <v>50.3</v>
      </c>
      <c r="F65" s="76">
        <f>'№3'!G51</f>
        <v>50.9</v>
      </c>
      <c r="G65" s="76">
        <f>'№3'!H51</f>
        <v>52.6</v>
      </c>
    </row>
    <row r="66" spans="1:7" ht="33">
      <c r="A66" s="71" t="s">
        <v>88</v>
      </c>
      <c r="B66" s="71" t="s">
        <v>220</v>
      </c>
      <c r="C66" s="71" t="s">
        <v>101</v>
      </c>
      <c r="D66" s="77" t="s">
        <v>102</v>
      </c>
      <c r="E66" s="76">
        <f>'№3'!F52</f>
        <v>11.5</v>
      </c>
      <c r="F66" s="76">
        <f>'№3'!G52</f>
        <v>11.5</v>
      </c>
      <c r="G66" s="76">
        <f>'№3'!H52</f>
        <v>11.5</v>
      </c>
    </row>
    <row r="67" spans="1:7" ht="12.75">
      <c r="A67" s="71" t="s">
        <v>88</v>
      </c>
      <c r="B67" s="71" t="s">
        <v>207</v>
      </c>
      <c r="C67" s="71" t="s">
        <v>94</v>
      </c>
      <c r="D67" s="77" t="s">
        <v>2</v>
      </c>
      <c r="E67" s="76">
        <f>E68+E71</f>
        <v>295.7</v>
      </c>
      <c r="F67" s="76">
        <f aca="true" t="shared" si="24" ref="F67:G67">F68+F71</f>
        <v>295.7</v>
      </c>
      <c r="G67" s="76">
        <f t="shared" si="24"/>
        <v>295.7</v>
      </c>
    </row>
    <row r="68" spans="1:7" ht="115.5">
      <c r="A68" s="71" t="s">
        <v>88</v>
      </c>
      <c r="B68" s="71" t="s">
        <v>221</v>
      </c>
      <c r="C68" s="71" t="s">
        <v>94</v>
      </c>
      <c r="D68" s="77" t="s">
        <v>192</v>
      </c>
      <c r="E68" s="76">
        <f>E69+E70</f>
        <v>264</v>
      </c>
      <c r="F68" s="76">
        <f aca="true" t="shared" si="25" ref="F68:G68">F69+F70</f>
        <v>264</v>
      </c>
      <c r="G68" s="76">
        <f t="shared" si="25"/>
        <v>264</v>
      </c>
    </row>
    <row r="69" spans="1:7" ht="99">
      <c r="A69" s="71" t="s">
        <v>88</v>
      </c>
      <c r="B69" s="71" t="s">
        <v>221</v>
      </c>
      <c r="C69" s="71" t="s">
        <v>96</v>
      </c>
      <c r="D69" s="77" t="s">
        <v>3</v>
      </c>
      <c r="E69" s="76">
        <f>'№3'!F56</f>
        <v>246.4</v>
      </c>
      <c r="F69" s="76">
        <f>'№3'!G56</f>
        <v>246.4</v>
      </c>
      <c r="G69" s="76">
        <f>'№3'!H56</f>
        <v>246.4</v>
      </c>
    </row>
    <row r="70" spans="1:7" ht="49.5">
      <c r="A70" s="71" t="s">
        <v>88</v>
      </c>
      <c r="B70" s="71" t="s">
        <v>221</v>
      </c>
      <c r="C70" s="71" t="s">
        <v>97</v>
      </c>
      <c r="D70" s="77" t="s">
        <v>353</v>
      </c>
      <c r="E70" s="76">
        <f>'№3'!F57</f>
        <v>17.6</v>
      </c>
      <c r="F70" s="76">
        <f>'№3'!G57</f>
        <v>17.6</v>
      </c>
      <c r="G70" s="76">
        <f>'№3'!H57</f>
        <v>17.6</v>
      </c>
    </row>
    <row r="71" spans="1:7" ht="95.25" customHeight="1">
      <c r="A71" s="71" t="s">
        <v>88</v>
      </c>
      <c r="B71" s="71" t="s">
        <v>210</v>
      </c>
      <c r="C71" s="71" t="s">
        <v>94</v>
      </c>
      <c r="D71" s="77" t="s">
        <v>355</v>
      </c>
      <c r="E71" s="76">
        <f>E72</f>
        <v>31.7</v>
      </c>
      <c r="F71" s="76">
        <f aca="true" t="shared" si="26" ref="F71:G71">F72</f>
        <v>31.7</v>
      </c>
      <c r="G71" s="76">
        <f t="shared" si="26"/>
        <v>31.7</v>
      </c>
    </row>
    <row r="72" spans="1:7" ht="98.25" customHeight="1">
      <c r="A72" s="71" t="s">
        <v>88</v>
      </c>
      <c r="B72" s="71" t="s">
        <v>210</v>
      </c>
      <c r="C72" s="71" t="s">
        <v>96</v>
      </c>
      <c r="D72" s="77" t="s">
        <v>3</v>
      </c>
      <c r="E72" s="76">
        <f>'№3'!F58</f>
        <v>31.7</v>
      </c>
      <c r="F72" s="76">
        <f>'№3'!G58</f>
        <v>31.7</v>
      </c>
      <c r="G72" s="76">
        <f>'№3'!H58</f>
        <v>31.7</v>
      </c>
    </row>
    <row r="73" spans="1:7" ht="82.5">
      <c r="A73" s="71" t="s">
        <v>88</v>
      </c>
      <c r="B73" s="71" t="s">
        <v>270</v>
      </c>
      <c r="C73" s="71" t="s">
        <v>94</v>
      </c>
      <c r="D73" s="77" t="s">
        <v>462</v>
      </c>
      <c r="E73" s="76">
        <f>E74+E79</f>
        <v>8112.8</v>
      </c>
      <c r="F73" s="76">
        <f aca="true" t="shared" si="27" ref="F73:G73">F74+F79</f>
        <v>8102.3</v>
      </c>
      <c r="G73" s="76">
        <f t="shared" si="27"/>
        <v>8102.3</v>
      </c>
    </row>
    <row r="74" spans="1:7" ht="66">
      <c r="A74" s="71" t="s">
        <v>88</v>
      </c>
      <c r="B74" s="71" t="s">
        <v>271</v>
      </c>
      <c r="C74" s="71" t="s">
        <v>94</v>
      </c>
      <c r="D74" s="77" t="s">
        <v>148</v>
      </c>
      <c r="E74" s="76">
        <f>E75+E77</f>
        <v>2339.3</v>
      </c>
      <c r="F74" s="76">
        <f aca="true" t="shared" si="28" ref="F74:G74">F75+F77</f>
        <v>2328.8</v>
      </c>
      <c r="G74" s="76">
        <f t="shared" si="28"/>
        <v>2328.8</v>
      </c>
    </row>
    <row r="75" spans="1:7" ht="49.5">
      <c r="A75" s="71" t="s">
        <v>88</v>
      </c>
      <c r="B75" s="71" t="s">
        <v>273</v>
      </c>
      <c r="C75" s="71" t="s">
        <v>94</v>
      </c>
      <c r="D75" s="77" t="s">
        <v>149</v>
      </c>
      <c r="E75" s="76">
        <f>E76</f>
        <v>2131.3</v>
      </c>
      <c r="F75" s="76">
        <f aca="true" t="shared" si="29" ref="F75:G75">F76</f>
        <v>2120.8</v>
      </c>
      <c r="G75" s="76">
        <f t="shared" si="29"/>
        <v>2120.8</v>
      </c>
    </row>
    <row r="76" spans="1:7" ht="49.5">
      <c r="A76" s="71" t="s">
        <v>88</v>
      </c>
      <c r="B76" s="71" t="s">
        <v>273</v>
      </c>
      <c r="C76" s="71" t="s">
        <v>97</v>
      </c>
      <c r="D76" s="77" t="s">
        <v>353</v>
      </c>
      <c r="E76" s="76">
        <f>'№3'!F260</f>
        <v>2131.3</v>
      </c>
      <c r="F76" s="76">
        <f>'№3'!G260</f>
        <v>2120.8</v>
      </c>
      <c r="G76" s="76">
        <f>'№3'!H260</f>
        <v>2120.8</v>
      </c>
    </row>
    <row r="77" spans="1:7" ht="49.5">
      <c r="A77" s="71" t="s">
        <v>88</v>
      </c>
      <c r="B77" s="71" t="s">
        <v>274</v>
      </c>
      <c r="C77" s="71" t="s">
        <v>94</v>
      </c>
      <c r="D77" s="77" t="s">
        <v>465</v>
      </c>
      <c r="E77" s="76">
        <f>E78</f>
        <v>208</v>
      </c>
      <c r="F77" s="76">
        <f aca="true" t="shared" si="30" ref="F77:G77">F78</f>
        <v>208</v>
      </c>
      <c r="G77" s="76">
        <f t="shared" si="30"/>
        <v>208</v>
      </c>
    </row>
    <row r="78" spans="1:7" ht="49.5">
      <c r="A78" s="71" t="s">
        <v>88</v>
      </c>
      <c r="B78" s="71" t="s">
        <v>274</v>
      </c>
      <c r="C78" s="71" t="s">
        <v>97</v>
      </c>
      <c r="D78" s="77" t="s">
        <v>353</v>
      </c>
      <c r="E78" s="76">
        <f>'№3'!F262</f>
        <v>208</v>
      </c>
      <c r="F78" s="76">
        <f>'№3'!G262</f>
        <v>208</v>
      </c>
      <c r="G78" s="76">
        <f>'№3'!H262</f>
        <v>208</v>
      </c>
    </row>
    <row r="79" spans="1:7" ht="12.75">
      <c r="A79" s="71" t="s">
        <v>88</v>
      </c>
      <c r="B79" s="71" t="s">
        <v>275</v>
      </c>
      <c r="C79" s="71" t="s">
        <v>94</v>
      </c>
      <c r="D79" s="77" t="s">
        <v>2</v>
      </c>
      <c r="E79" s="76">
        <f>E80</f>
        <v>5773.5</v>
      </c>
      <c r="F79" s="76">
        <f aca="true" t="shared" si="31" ref="F79:G79">F80</f>
        <v>5773.5</v>
      </c>
      <c r="G79" s="76">
        <f t="shared" si="31"/>
        <v>5773.5</v>
      </c>
    </row>
    <row r="80" spans="1:7" ht="115.5">
      <c r="A80" s="71" t="s">
        <v>88</v>
      </c>
      <c r="B80" s="71" t="s">
        <v>272</v>
      </c>
      <c r="C80" s="71" t="s">
        <v>94</v>
      </c>
      <c r="D80" s="77" t="s">
        <v>354</v>
      </c>
      <c r="E80" s="76">
        <f>E81+E82</f>
        <v>5773.5</v>
      </c>
      <c r="F80" s="76">
        <f aca="true" t="shared" si="32" ref="F80:G80">F81+F82</f>
        <v>5773.5</v>
      </c>
      <c r="G80" s="76">
        <f t="shared" si="32"/>
        <v>5773.5</v>
      </c>
    </row>
    <row r="81" spans="1:7" ht="99">
      <c r="A81" s="71" t="s">
        <v>88</v>
      </c>
      <c r="B81" s="71" t="s">
        <v>272</v>
      </c>
      <c r="C81" s="71" t="s">
        <v>96</v>
      </c>
      <c r="D81" s="77" t="s">
        <v>3</v>
      </c>
      <c r="E81" s="76">
        <f>'№3'!F266</f>
        <v>5298.5</v>
      </c>
      <c r="F81" s="76">
        <f>'№3'!G266</f>
        <v>5298.5</v>
      </c>
      <c r="G81" s="76">
        <f>'№3'!H266</f>
        <v>5298.5</v>
      </c>
    </row>
    <row r="82" spans="1:7" ht="49.5">
      <c r="A82" s="71" t="s">
        <v>88</v>
      </c>
      <c r="B82" s="71" t="s">
        <v>272</v>
      </c>
      <c r="C82" s="71" t="s">
        <v>97</v>
      </c>
      <c r="D82" s="77" t="s">
        <v>353</v>
      </c>
      <c r="E82" s="76">
        <f>'№3'!F267</f>
        <v>475</v>
      </c>
      <c r="F82" s="76">
        <f>'№3'!G267</f>
        <v>475</v>
      </c>
      <c r="G82" s="76">
        <f>'№3'!H267</f>
        <v>475</v>
      </c>
    </row>
    <row r="83" spans="1:7" ht="66">
      <c r="A83" s="71" t="s">
        <v>88</v>
      </c>
      <c r="B83" s="71" t="s">
        <v>262</v>
      </c>
      <c r="C83" s="71" t="s">
        <v>94</v>
      </c>
      <c r="D83" s="77" t="s">
        <v>439</v>
      </c>
      <c r="E83" s="76">
        <f>E84+E87</f>
        <v>1141</v>
      </c>
      <c r="F83" s="76">
        <f aca="true" t="shared" si="33" ref="F83:G83">F84+F87</f>
        <v>1163.8</v>
      </c>
      <c r="G83" s="76">
        <f t="shared" si="33"/>
        <v>1187</v>
      </c>
    </row>
    <row r="84" spans="1:7" ht="49.5">
      <c r="A84" s="71" t="s">
        <v>88</v>
      </c>
      <c r="B84" s="71" t="s">
        <v>266</v>
      </c>
      <c r="C84" s="71" t="s">
        <v>94</v>
      </c>
      <c r="D84" s="77" t="s">
        <v>444</v>
      </c>
      <c r="E84" s="76">
        <f>E85</f>
        <v>1102</v>
      </c>
      <c r="F84" s="76">
        <f aca="true" t="shared" si="34" ref="F84:G84">F85</f>
        <v>1123.8</v>
      </c>
      <c r="G84" s="76">
        <f t="shared" si="34"/>
        <v>1146</v>
      </c>
    </row>
    <row r="85" spans="1:7" ht="82.5">
      <c r="A85" s="71" t="s">
        <v>88</v>
      </c>
      <c r="B85" s="71" t="s">
        <v>267</v>
      </c>
      <c r="C85" s="71" t="s">
        <v>94</v>
      </c>
      <c r="D85" s="77" t="s">
        <v>191</v>
      </c>
      <c r="E85" s="76">
        <f>E86</f>
        <v>1102</v>
      </c>
      <c r="F85" s="76">
        <f aca="true" t="shared" si="35" ref="F85:G85">F86</f>
        <v>1123.8</v>
      </c>
      <c r="G85" s="76">
        <f t="shared" si="35"/>
        <v>1146</v>
      </c>
    </row>
    <row r="86" spans="1:7" ht="49.5">
      <c r="A86" s="71" t="s">
        <v>88</v>
      </c>
      <c r="B86" s="71" t="s">
        <v>267</v>
      </c>
      <c r="C86" s="71" t="s">
        <v>97</v>
      </c>
      <c r="D86" s="77" t="s">
        <v>353</v>
      </c>
      <c r="E86" s="76">
        <f>'№3'!F237</f>
        <v>1102</v>
      </c>
      <c r="F86" s="76">
        <f>'№3'!G237</f>
        <v>1123.8</v>
      </c>
      <c r="G86" s="76">
        <f>'№3'!H237</f>
        <v>1146</v>
      </c>
    </row>
    <row r="87" spans="1:7" ht="33">
      <c r="A87" s="71" t="s">
        <v>88</v>
      </c>
      <c r="B87" s="71" t="s">
        <v>268</v>
      </c>
      <c r="C87" s="71" t="s">
        <v>94</v>
      </c>
      <c r="D87" s="77" t="s">
        <v>131</v>
      </c>
      <c r="E87" s="76">
        <f>E88</f>
        <v>39</v>
      </c>
      <c r="F87" s="76">
        <f aca="true" t="shared" si="36" ref="F87:G88">F88</f>
        <v>40</v>
      </c>
      <c r="G87" s="76">
        <f t="shared" si="36"/>
        <v>41</v>
      </c>
    </row>
    <row r="88" spans="1:7" ht="66">
      <c r="A88" s="71" t="s">
        <v>88</v>
      </c>
      <c r="B88" s="71" t="s">
        <v>269</v>
      </c>
      <c r="C88" s="71" t="s">
        <v>94</v>
      </c>
      <c r="D88" s="77" t="s">
        <v>132</v>
      </c>
      <c r="E88" s="76">
        <f>E89</f>
        <v>39</v>
      </c>
      <c r="F88" s="76">
        <f t="shared" si="36"/>
        <v>40</v>
      </c>
      <c r="G88" s="76">
        <f t="shared" si="36"/>
        <v>41</v>
      </c>
    </row>
    <row r="89" spans="1:7" ht="49.5">
      <c r="A89" s="71" t="s">
        <v>88</v>
      </c>
      <c r="B89" s="71" t="s">
        <v>269</v>
      </c>
      <c r="C89" s="71" t="s">
        <v>97</v>
      </c>
      <c r="D89" s="77" t="s">
        <v>353</v>
      </c>
      <c r="E89" s="76">
        <f>'№3'!F240</f>
        <v>39</v>
      </c>
      <c r="F89" s="76">
        <f>'№3'!G240</f>
        <v>40</v>
      </c>
      <c r="G89" s="76">
        <f>'№3'!H240</f>
        <v>41</v>
      </c>
    </row>
    <row r="90" spans="1:7" ht="33">
      <c r="A90" s="71" t="s">
        <v>88</v>
      </c>
      <c r="B90" s="71" t="s">
        <v>320</v>
      </c>
      <c r="C90" s="71" t="s">
        <v>94</v>
      </c>
      <c r="D90" s="77" t="s">
        <v>442</v>
      </c>
      <c r="E90" s="76">
        <f>E91</f>
        <v>502</v>
      </c>
      <c r="F90" s="76">
        <f aca="true" t="shared" si="37" ref="F90:G94">F91</f>
        <v>0</v>
      </c>
      <c r="G90" s="76">
        <f t="shared" si="37"/>
        <v>0</v>
      </c>
    </row>
    <row r="91" spans="1:7" ht="66">
      <c r="A91" s="71" t="s">
        <v>88</v>
      </c>
      <c r="B91" s="71" t="s">
        <v>449</v>
      </c>
      <c r="C91" s="71" t="s">
        <v>94</v>
      </c>
      <c r="D91" s="77" t="s">
        <v>450</v>
      </c>
      <c r="E91" s="76">
        <f>E94+E92</f>
        <v>502</v>
      </c>
      <c r="F91" s="76">
        <f aca="true" t="shared" si="38" ref="F91:G91">F94+F92</f>
        <v>0</v>
      </c>
      <c r="G91" s="76">
        <f t="shared" si="38"/>
        <v>0</v>
      </c>
    </row>
    <row r="92" spans="1:7" ht="12.75">
      <c r="A92" s="15" t="s">
        <v>88</v>
      </c>
      <c r="B92" s="60" t="s">
        <v>533</v>
      </c>
      <c r="C92" s="23"/>
      <c r="D92" s="5" t="s">
        <v>534</v>
      </c>
      <c r="E92" s="76">
        <f>E93</f>
        <v>2</v>
      </c>
      <c r="F92" s="76">
        <f aca="true" t="shared" si="39" ref="F92:G92">F93</f>
        <v>0</v>
      </c>
      <c r="G92" s="76">
        <f t="shared" si="39"/>
        <v>0</v>
      </c>
    </row>
    <row r="93" spans="1:7" ht="12.75">
      <c r="A93" s="15" t="s">
        <v>88</v>
      </c>
      <c r="B93" s="60" t="s">
        <v>533</v>
      </c>
      <c r="C93" s="23" t="s">
        <v>98</v>
      </c>
      <c r="D93" s="64" t="s">
        <v>99</v>
      </c>
      <c r="E93" s="76">
        <f>'№3'!F63</f>
        <v>2</v>
      </c>
      <c r="F93" s="76">
        <f>'№3'!G63</f>
        <v>0</v>
      </c>
      <c r="G93" s="76">
        <f>'№3'!H63</f>
        <v>0</v>
      </c>
    </row>
    <row r="94" spans="1:7" ht="49.5">
      <c r="A94" s="71" t="s">
        <v>88</v>
      </c>
      <c r="B94" s="71" t="s">
        <v>451</v>
      </c>
      <c r="C94" s="71" t="s">
        <v>94</v>
      </c>
      <c r="D94" s="77" t="s">
        <v>452</v>
      </c>
      <c r="E94" s="76">
        <f>E95</f>
        <v>500</v>
      </c>
      <c r="F94" s="76">
        <f t="shared" si="37"/>
        <v>0</v>
      </c>
      <c r="G94" s="76">
        <f t="shared" si="37"/>
        <v>0</v>
      </c>
    </row>
    <row r="95" spans="1:7" ht="12.75">
      <c r="A95" s="71" t="s">
        <v>88</v>
      </c>
      <c r="B95" s="71" t="s">
        <v>451</v>
      </c>
      <c r="C95" s="71" t="s">
        <v>98</v>
      </c>
      <c r="D95" s="77" t="s">
        <v>99</v>
      </c>
      <c r="E95" s="76">
        <f>'№3'!F244</f>
        <v>500</v>
      </c>
      <c r="F95" s="76">
        <v>0</v>
      </c>
      <c r="G95" s="76">
        <v>0</v>
      </c>
    </row>
    <row r="96" spans="1:7" ht="33">
      <c r="A96" s="72" t="s">
        <v>83</v>
      </c>
      <c r="B96" s="72" t="s">
        <v>94</v>
      </c>
      <c r="C96" s="72" t="s">
        <v>94</v>
      </c>
      <c r="D96" s="3" t="s">
        <v>48</v>
      </c>
      <c r="E96" s="74">
        <f>E97+E105</f>
        <v>7918.3</v>
      </c>
      <c r="F96" s="74">
        <f aca="true" t="shared" si="40" ref="F96:G96">F97+F105</f>
        <v>7918</v>
      </c>
      <c r="G96" s="74">
        <f t="shared" si="40"/>
        <v>7917.7</v>
      </c>
    </row>
    <row r="97" spans="1:7" ht="12.75">
      <c r="A97" s="71" t="s">
        <v>103</v>
      </c>
      <c r="B97" s="71" t="s">
        <v>94</v>
      </c>
      <c r="C97" s="71" t="s">
        <v>94</v>
      </c>
      <c r="D97" s="77" t="s">
        <v>104</v>
      </c>
      <c r="E97" s="76">
        <f>E98</f>
        <v>1383.3000000000002</v>
      </c>
      <c r="F97" s="76">
        <f aca="true" t="shared" si="41" ref="F97:G98">F98</f>
        <v>1383.0000000000002</v>
      </c>
      <c r="G97" s="76">
        <f t="shared" si="41"/>
        <v>1382.7</v>
      </c>
    </row>
    <row r="98" spans="1:7" ht="82.5">
      <c r="A98" s="71" t="s">
        <v>103</v>
      </c>
      <c r="B98" s="71" t="s">
        <v>206</v>
      </c>
      <c r="C98" s="71" t="s">
        <v>94</v>
      </c>
      <c r="D98" s="79" t="s">
        <v>559</v>
      </c>
      <c r="E98" s="76">
        <f>E99</f>
        <v>1383.3000000000002</v>
      </c>
      <c r="F98" s="76">
        <f t="shared" si="41"/>
        <v>1383.0000000000002</v>
      </c>
      <c r="G98" s="76">
        <f t="shared" si="41"/>
        <v>1382.7</v>
      </c>
    </row>
    <row r="99" spans="1:7" ht="12.75">
      <c r="A99" s="71" t="s">
        <v>103</v>
      </c>
      <c r="B99" s="71" t="s">
        <v>207</v>
      </c>
      <c r="C99" s="71" t="s">
        <v>94</v>
      </c>
      <c r="D99" s="77" t="s">
        <v>2</v>
      </c>
      <c r="E99" s="76">
        <f>E100+E102</f>
        <v>1383.3000000000002</v>
      </c>
      <c r="F99" s="76">
        <f aca="true" t="shared" si="42" ref="F99:G99">F100+F102</f>
        <v>1383.0000000000002</v>
      </c>
      <c r="G99" s="76">
        <f t="shared" si="42"/>
        <v>1382.7</v>
      </c>
    </row>
    <row r="100" spans="1:7" ht="96" customHeight="1">
      <c r="A100" s="71" t="s">
        <v>103</v>
      </c>
      <c r="B100" s="71" t="s">
        <v>210</v>
      </c>
      <c r="C100" s="71" t="s">
        <v>94</v>
      </c>
      <c r="D100" s="77" t="s">
        <v>355</v>
      </c>
      <c r="E100" s="76">
        <f>E101</f>
        <v>131.7</v>
      </c>
      <c r="F100" s="76">
        <f aca="true" t="shared" si="43" ref="F100:G100">F101</f>
        <v>131.7</v>
      </c>
      <c r="G100" s="76">
        <f t="shared" si="43"/>
        <v>131.7</v>
      </c>
    </row>
    <row r="101" spans="1:7" ht="99" customHeight="1">
      <c r="A101" s="71" t="s">
        <v>103</v>
      </c>
      <c r="B101" s="71" t="s">
        <v>210</v>
      </c>
      <c r="C101" s="71" t="s">
        <v>96</v>
      </c>
      <c r="D101" s="77" t="s">
        <v>3</v>
      </c>
      <c r="E101" s="76">
        <f>'№3'!F70</f>
        <v>131.7</v>
      </c>
      <c r="F101" s="76">
        <f>'№3'!G70</f>
        <v>131.7</v>
      </c>
      <c r="G101" s="76">
        <f>'№3'!H70</f>
        <v>131.7</v>
      </c>
    </row>
    <row r="102" spans="1:7" ht="66">
      <c r="A102" s="71" t="s">
        <v>103</v>
      </c>
      <c r="B102" s="71" t="s">
        <v>222</v>
      </c>
      <c r="C102" s="71" t="s">
        <v>94</v>
      </c>
      <c r="D102" s="77" t="s">
        <v>370</v>
      </c>
      <c r="E102" s="76">
        <f>E103+E104</f>
        <v>1251.6000000000001</v>
      </c>
      <c r="F102" s="76">
        <f aca="true" t="shared" si="44" ref="F102:G102">F103+F104</f>
        <v>1251.3000000000002</v>
      </c>
      <c r="G102" s="76">
        <f t="shared" si="44"/>
        <v>1251</v>
      </c>
    </row>
    <row r="103" spans="1:7" ht="99" customHeight="1">
      <c r="A103" s="71" t="s">
        <v>103</v>
      </c>
      <c r="B103" s="71" t="s">
        <v>222</v>
      </c>
      <c r="C103" s="71" t="s">
        <v>96</v>
      </c>
      <c r="D103" s="77" t="s">
        <v>3</v>
      </c>
      <c r="E103" s="76">
        <f>'№3'!F72</f>
        <v>1227.9</v>
      </c>
      <c r="F103" s="76">
        <f>'№3'!G72</f>
        <v>1227.9</v>
      </c>
      <c r="G103" s="76">
        <f>'№3'!H72</f>
        <v>1227.9</v>
      </c>
    </row>
    <row r="104" spans="1:7" ht="49.5">
      <c r="A104" s="71" t="s">
        <v>103</v>
      </c>
      <c r="B104" s="71" t="s">
        <v>222</v>
      </c>
      <c r="C104" s="71" t="s">
        <v>97</v>
      </c>
      <c r="D104" s="77" t="s">
        <v>353</v>
      </c>
      <c r="E104" s="76">
        <f>'№3'!F73</f>
        <v>23.7</v>
      </c>
      <c r="F104" s="76">
        <f>'№3'!G73</f>
        <v>23.4</v>
      </c>
      <c r="G104" s="76">
        <f>'№3'!H73</f>
        <v>23.1</v>
      </c>
    </row>
    <row r="105" spans="1:7" ht="66">
      <c r="A105" s="71" t="s">
        <v>74</v>
      </c>
      <c r="B105" s="71"/>
      <c r="C105" s="71"/>
      <c r="D105" s="77" t="s">
        <v>21</v>
      </c>
      <c r="E105" s="76">
        <f>E106</f>
        <v>6535</v>
      </c>
      <c r="F105" s="76">
        <f aca="true" t="shared" si="45" ref="F105:G108">F106</f>
        <v>6535</v>
      </c>
      <c r="G105" s="76">
        <f t="shared" si="45"/>
        <v>6535</v>
      </c>
    </row>
    <row r="106" spans="1:7" ht="82.5">
      <c r="A106" s="71" t="s">
        <v>74</v>
      </c>
      <c r="B106" s="71" t="s">
        <v>206</v>
      </c>
      <c r="C106" s="71"/>
      <c r="D106" s="77" t="s">
        <v>194</v>
      </c>
      <c r="E106" s="76">
        <f>E107</f>
        <v>6535</v>
      </c>
      <c r="F106" s="76">
        <f t="shared" si="45"/>
        <v>6535</v>
      </c>
      <c r="G106" s="76">
        <f t="shared" si="45"/>
        <v>6535</v>
      </c>
    </row>
    <row r="107" spans="1:7" ht="49.5">
      <c r="A107" s="71" t="s">
        <v>74</v>
      </c>
      <c r="B107" s="71" t="s">
        <v>223</v>
      </c>
      <c r="C107" s="71"/>
      <c r="D107" s="77" t="s">
        <v>163</v>
      </c>
      <c r="E107" s="76">
        <f>E108</f>
        <v>6535</v>
      </c>
      <c r="F107" s="76">
        <f t="shared" si="45"/>
        <v>6535</v>
      </c>
      <c r="G107" s="76">
        <f t="shared" si="45"/>
        <v>6535</v>
      </c>
    </row>
    <row r="108" spans="1:7" ht="49.5">
      <c r="A108" s="71" t="s">
        <v>74</v>
      </c>
      <c r="B108" s="71" t="s">
        <v>224</v>
      </c>
      <c r="C108" s="71"/>
      <c r="D108" s="77" t="s">
        <v>164</v>
      </c>
      <c r="E108" s="76">
        <f>E109</f>
        <v>6535</v>
      </c>
      <c r="F108" s="76">
        <f t="shared" si="45"/>
        <v>6535</v>
      </c>
      <c r="G108" s="76">
        <f t="shared" si="45"/>
        <v>6535</v>
      </c>
    </row>
    <row r="109" spans="1:7" ht="49.5">
      <c r="A109" s="71" t="s">
        <v>74</v>
      </c>
      <c r="B109" s="71" t="s">
        <v>224</v>
      </c>
      <c r="C109" s="71">
        <v>600</v>
      </c>
      <c r="D109" s="77" t="s">
        <v>118</v>
      </c>
      <c r="E109" s="76">
        <f>'№3'!F79</f>
        <v>6535</v>
      </c>
      <c r="F109" s="76">
        <f>'№3'!G79</f>
        <v>6535</v>
      </c>
      <c r="G109" s="76">
        <f>'№3'!H79</f>
        <v>6535</v>
      </c>
    </row>
    <row r="110" spans="1:7" ht="12.75">
      <c r="A110" s="72" t="s">
        <v>84</v>
      </c>
      <c r="B110" s="72" t="s">
        <v>94</v>
      </c>
      <c r="C110" s="72" t="s">
        <v>94</v>
      </c>
      <c r="D110" s="3" t="s">
        <v>49</v>
      </c>
      <c r="E110" s="74">
        <f>E111+E116+E132</f>
        <v>61715.299999999996</v>
      </c>
      <c r="F110" s="74">
        <f>F111+F116+F132</f>
        <v>32267.7</v>
      </c>
      <c r="G110" s="74">
        <f>G111+G116+G132</f>
        <v>22003</v>
      </c>
    </row>
    <row r="111" spans="1:7" ht="12.75">
      <c r="A111" s="71" t="s">
        <v>177</v>
      </c>
      <c r="B111" s="71" t="s">
        <v>94</v>
      </c>
      <c r="C111" s="71" t="s">
        <v>94</v>
      </c>
      <c r="D111" s="77" t="s">
        <v>178</v>
      </c>
      <c r="E111" s="76">
        <f>E112</f>
        <v>395.8</v>
      </c>
      <c r="F111" s="76">
        <f aca="true" t="shared" si="46" ref="F111:G114">F112</f>
        <v>395.8</v>
      </c>
      <c r="G111" s="76">
        <f t="shared" si="46"/>
        <v>395.8</v>
      </c>
    </row>
    <row r="112" spans="1:7" ht="82.5">
      <c r="A112" s="71" t="s">
        <v>177</v>
      </c>
      <c r="B112" s="71" t="s">
        <v>225</v>
      </c>
      <c r="C112" s="71" t="s">
        <v>94</v>
      </c>
      <c r="D112" s="77" t="s">
        <v>371</v>
      </c>
      <c r="E112" s="76">
        <f>E113</f>
        <v>395.8</v>
      </c>
      <c r="F112" s="76">
        <f t="shared" si="46"/>
        <v>395.8</v>
      </c>
      <c r="G112" s="76">
        <f t="shared" si="46"/>
        <v>395.8</v>
      </c>
    </row>
    <row r="113" spans="1:7" ht="66">
      <c r="A113" s="71" t="s">
        <v>177</v>
      </c>
      <c r="B113" s="71" t="s">
        <v>226</v>
      </c>
      <c r="C113" s="71" t="s">
        <v>94</v>
      </c>
      <c r="D113" s="77" t="s">
        <v>172</v>
      </c>
      <c r="E113" s="76">
        <f>E114</f>
        <v>395.8</v>
      </c>
      <c r="F113" s="76">
        <f t="shared" si="46"/>
        <v>395.8</v>
      </c>
      <c r="G113" s="76">
        <f t="shared" si="46"/>
        <v>395.8</v>
      </c>
    </row>
    <row r="114" spans="1:7" ht="148.5">
      <c r="A114" s="71" t="s">
        <v>177</v>
      </c>
      <c r="B114" s="71" t="s">
        <v>227</v>
      </c>
      <c r="C114" s="71" t="s">
        <v>94</v>
      </c>
      <c r="D114" s="77" t="s">
        <v>179</v>
      </c>
      <c r="E114" s="76">
        <f>E115</f>
        <v>395.8</v>
      </c>
      <c r="F114" s="76">
        <f t="shared" si="46"/>
        <v>395.8</v>
      </c>
      <c r="G114" s="76">
        <f t="shared" si="46"/>
        <v>395.8</v>
      </c>
    </row>
    <row r="115" spans="1:7" ht="49.5">
      <c r="A115" s="71" t="s">
        <v>177</v>
      </c>
      <c r="B115" s="71" t="s">
        <v>227</v>
      </c>
      <c r="C115" s="71" t="s">
        <v>97</v>
      </c>
      <c r="D115" s="77" t="s">
        <v>353</v>
      </c>
      <c r="E115" s="76">
        <f>'№3'!F84</f>
        <v>395.8</v>
      </c>
      <c r="F115" s="76">
        <f>'№3'!G84</f>
        <v>395.8</v>
      </c>
      <c r="G115" s="76">
        <f>'№3'!H84</f>
        <v>395.8</v>
      </c>
    </row>
    <row r="116" spans="1:7" ht="18.75" customHeight="1">
      <c r="A116" s="71" t="s">
        <v>11</v>
      </c>
      <c r="B116" s="71" t="s">
        <v>94</v>
      </c>
      <c r="C116" s="71" t="s">
        <v>94</v>
      </c>
      <c r="D116" s="77" t="s">
        <v>338</v>
      </c>
      <c r="E116" s="76">
        <f>E117</f>
        <v>59979.899999999994</v>
      </c>
      <c r="F116" s="76">
        <f aca="true" t="shared" si="47" ref="F116:G116">F117</f>
        <v>31128.9</v>
      </c>
      <c r="G116" s="76">
        <f t="shared" si="47"/>
        <v>20859.3</v>
      </c>
    </row>
    <row r="117" spans="1:7" ht="82.5">
      <c r="A117" s="71" t="s">
        <v>11</v>
      </c>
      <c r="B117" s="71" t="s">
        <v>228</v>
      </c>
      <c r="C117" s="71" t="s">
        <v>94</v>
      </c>
      <c r="D117" s="77" t="s">
        <v>374</v>
      </c>
      <c r="E117" s="76">
        <f>E118+E129</f>
        <v>59979.899999999994</v>
      </c>
      <c r="F117" s="76">
        <f>F118+F129</f>
        <v>31128.9</v>
      </c>
      <c r="G117" s="76">
        <f>G118+G129</f>
        <v>20859.3</v>
      </c>
    </row>
    <row r="118" spans="1:7" ht="66">
      <c r="A118" s="71" t="s">
        <v>11</v>
      </c>
      <c r="B118" s="71" t="s">
        <v>229</v>
      </c>
      <c r="C118" s="71" t="s">
        <v>94</v>
      </c>
      <c r="D118" s="77" t="s">
        <v>538</v>
      </c>
      <c r="E118" s="76">
        <f>E119+E121+E123+E127+E125</f>
        <v>56479.899999999994</v>
      </c>
      <c r="F118" s="76">
        <f aca="true" t="shared" si="48" ref="F118:G118">F119+F121+F123+F127+F125</f>
        <v>27628.9</v>
      </c>
      <c r="G118" s="76">
        <f t="shared" si="48"/>
        <v>20859.3</v>
      </c>
    </row>
    <row r="119" spans="1:7" ht="82.5">
      <c r="A119" s="71" t="s">
        <v>11</v>
      </c>
      <c r="B119" s="71" t="s">
        <v>230</v>
      </c>
      <c r="C119" s="71" t="s">
        <v>94</v>
      </c>
      <c r="D119" s="77" t="s">
        <v>377</v>
      </c>
      <c r="E119" s="76">
        <f>E120</f>
        <v>21954.7</v>
      </c>
      <c r="F119" s="76">
        <f aca="true" t="shared" si="49" ref="F119:G119">F120</f>
        <v>21054.7</v>
      </c>
      <c r="G119" s="76">
        <f t="shared" si="49"/>
        <v>20859.3</v>
      </c>
    </row>
    <row r="120" spans="1:7" ht="49.5">
      <c r="A120" s="71" t="s">
        <v>11</v>
      </c>
      <c r="B120" s="71" t="s">
        <v>230</v>
      </c>
      <c r="C120" s="71" t="s">
        <v>97</v>
      </c>
      <c r="D120" s="77" t="s">
        <v>353</v>
      </c>
      <c r="E120" s="76">
        <f>'№3'!F92</f>
        <v>21954.7</v>
      </c>
      <c r="F120" s="76">
        <f>'№3'!G92</f>
        <v>21054.7</v>
      </c>
      <c r="G120" s="76">
        <f>'№3'!H92</f>
        <v>20859.3</v>
      </c>
    </row>
    <row r="121" spans="1:7" ht="82.5">
      <c r="A121" s="71" t="s">
        <v>11</v>
      </c>
      <c r="B121" s="71" t="s">
        <v>231</v>
      </c>
      <c r="C121" s="71" t="s">
        <v>94</v>
      </c>
      <c r="D121" s="77" t="s">
        <v>199</v>
      </c>
      <c r="E121" s="76">
        <f>E122</f>
        <v>2400</v>
      </c>
      <c r="F121" s="76">
        <f aca="true" t="shared" si="50" ref="F121:G121">F122</f>
        <v>2400</v>
      </c>
      <c r="G121" s="76">
        <f t="shared" si="50"/>
        <v>0</v>
      </c>
    </row>
    <row r="122" spans="1:7" ht="49.5">
      <c r="A122" s="71" t="s">
        <v>11</v>
      </c>
      <c r="B122" s="71" t="s">
        <v>231</v>
      </c>
      <c r="C122" s="71" t="s">
        <v>97</v>
      </c>
      <c r="D122" s="77" t="s">
        <v>353</v>
      </c>
      <c r="E122" s="76">
        <f>'№3'!F95</f>
        <v>2400</v>
      </c>
      <c r="F122" s="76">
        <f>'№3'!G95</f>
        <v>2400</v>
      </c>
      <c r="G122" s="76">
        <f>'№3'!H95</f>
        <v>0</v>
      </c>
    </row>
    <row r="123" spans="1:7" ht="66">
      <c r="A123" s="71" t="s">
        <v>11</v>
      </c>
      <c r="B123" s="71" t="s">
        <v>232</v>
      </c>
      <c r="C123" s="71" t="s">
        <v>94</v>
      </c>
      <c r="D123" s="77" t="s">
        <v>380</v>
      </c>
      <c r="E123" s="76">
        <f>E124</f>
        <v>1261</v>
      </c>
      <c r="F123" s="76">
        <f aca="true" t="shared" si="51" ref="F123:G123">F124</f>
        <v>4174.2</v>
      </c>
      <c r="G123" s="76">
        <f t="shared" si="51"/>
        <v>0</v>
      </c>
    </row>
    <row r="124" spans="1:7" ht="49.5">
      <c r="A124" s="71" t="s">
        <v>11</v>
      </c>
      <c r="B124" s="71" t="s">
        <v>232</v>
      </c>
      <c r="C124" s="71" t="s">
        <v>97</v>
      </c>
      <c r="D124" s="77" t="s">
        <v>353</v>
      </c>
      <c r="E124" s="76">
        <f>'№3'!F97</f>
        <v>1261</v>
      </c>
      <c r="F124" s="76">
        <f>'№3'!G97</f>
        <v>4174.2</v>
      </c>
      <c r="G124" s="76">
        <f>'№3'!H97</f>
        <v>0</v>
      </c>
    </row>
    <row r="125" spans="1:7" ht="87" customHeight="1">
      <c r="A125" s="71" t="s">
        <v>11</v>
      </c>
      <c r="B125" s="71" t="s">
        <v>546</v>
      </c>
      <c r="C125" s="71" t="s">
        <v>94</v>
      </c>
      <c r="D125" s="77" t="s">
        <v>545</v>
      </c>
      <c r="E125" s="76">
        <f>E126</f>
        <v>22130.2</v>
      </c>
      <c r="F125" s="76">
        <f aca="true" t="shared" si="52" ref="F125:G125">F126</f>
        <v>0</v>
      </c>
      <c r="G125" s="76">
        <f t="shared" si="52"/>
        <v>0</v>
      </c>
    </row>
    <row r="126" spans="1:7" ht="49.5">
      <c r="A126" s="71" t="s">
        <v>11</v>
      </c>
      <c r="B126" s="71" t="s">
        <v>546</v>
      </c>
      <c r="C126" s="71" t="s">
        <v>97</v>
      </c>
      <c r="D126" s="77" t="s">
        <v>353</v>
      </c>
      <c r="E126" s="76">
        <f>'№3'!F99</f>
        <v>22130.2</v>
      </c>
      <c r="F126" s="76">
        <f>'№3'!G99</f>
        <v>0</v>
      </c>
      <c r="G126" s="76">
        <f>'№3'!H99</f>
        <v>0</v>
      </c>
    </row>
    <row r="127" spans="1:7" ht="99">
      <c r="A127" s="71" t="s">
        <v>11</v>
      </c>
      <c r="B127" s="71" t="s">
        <v>547</v>
      </c>
      <c r="C127" s="71" t="s">
        <v>94</v>
      </c>
      <c r="D127" s="77" t="s">
        <v>549</v>
      </c>
      <c r="E127" s="76">
        <f>E128</f>
        <v>8734</v>
      </c>
      <c r="F127" s="76">
        <f aca="true" t="shared" si="53" ref="F127:G127">F128</f>
        <v>0</v>
      </c>
      <c r="G127" s="76">
        <f t="shared" si="53"/>
        <v>0</v>
      </c>
    </row>
    <row r="128" spans="1:7" ht="54.6" customHeight="1">
      <c r="A128" s="71" t="s">
        <v>11</v>
      </c>
      <c r="B128" s="71" t="s">
        <v>547</v>
      </c>
      <c r="C128" s="71" t="s">
        <v>97</v>
      </c>
      <c r="D128" s="77" t="s">
        <v>353</v>
      </c>
      <c r="E128" s="76">
        <f>'№3'!F101</f>
        <v>8734</v>
      </c>
      <c r="F128" s="76">
        <f>'№3'!G101</f>
        <v>0</v>
      </c>
      <c r="G128" s="76">
        <f>'№3'!H101</f>
        <v>0</v>
      </c>
    </row>
    <row r="129" spans="1:7" ht="66">
      <c r="A129" s="71" t="s">
        <v>11</v>
      </c>
      <c r="B129" s="71" t="s">
        <v>233</v>
      </c>
      <c r="C129" s="71" t="s">
        <v>94</v>
      </c>
      <c r="D129" s="77" t="s">
        <v>382</v>
      </c>
      <c r="E129" s="76">
        <f>E130</f>
        <v>3500</v>
      </c>
      <c r="F129" s="76">
        <f aca="true" t="shared" si="54" ref="F129:G130">F130</f>
        <v>3500</v>
      </c>
      <c r="G129" s="76">
        <f t="shared" si="54"/>
        <v>0</v>
      </c>
    </row>
    <row r="130" spans="1:7" ht="49.5">
      <c r="A130" s="71" t="s">
        <v>11</v>
      </c>
      <c r="B130" s="71" t="s">
        <v>234</v>
      </c>
      <c r="C130" s="71" t="s">
        <v>94</v>
      </c>
      <c r="D130" s="77" t="s">
        <v>385</v>
      </c>
      <c r="E130" s="76">
        <f>E131</f>
        <v>3500</v>
      </c>
      <c r="F130" s="76">
        <f t="shared" si="54"/>
        <v>3500</v>
      </c>
      <c r="G130" s="76">
        <f t="shared" si="54"/>
        <v>0</v>
      </c>
    </row>
    <row r="131" spans="1:7" ht="49.5">
      <c r="A131" s="71" t="s">
        <v>11</v>
      </c>
      <c r="B131" s="71" t="s">
        <v>234</v>
      </c>
      <c r="C131" s="71" t="s">
        <v>97</v>
      </c>
      <c r="D131" s="77" t="s">
        <v>353</v>
      </c>
      <c r="E131" s="76">
        <f>'№3'!F106</f>
        <v>3500</v>
      </c>
      <c r="F131" s="76">
        <f>'№3'!G106</f>
        <v>3500</v>
      </c>
      <c r="G131" s="76">
        <f>'№3'!H106</f>
        <v>0</v>
      </c>
    </row>
    <row r="132" spans="1:7" ht="33">
      <c r="A132" s="71" t="s">
        <v>75</v>
      </c>
      <c r="B132" s="71" t="s">
        <v>94</v>
      </c>
      <c r="C132" s="71" t="s">
        <v>94</v>
      </c>
      <c r="D132" s="77" t="s">
        <v>50</v>
      </c>
      <c r="E132" s="76">
        <f>E133+E146</f>
        <v>1339.6</v>
      </c>
      <c r="F132" s="76">
        <f aca="true" t="shared" si="55" ref="F132:G132">F133+F146</f>
        <v>743</v>
      </c>
      <c r="G132" s="76">
        <f t="shared" si="55"/>
        <v>747.9</v>
      </c>
    </row>
    <row r="133" spans="1:7" ht="82.5">
      <c r="A133" s="71" t="s">
        <v>75</v>
      </c>
      <c r="B133" s="71" t="s">
        <v>235</v>
      </c>
      <c r="C133" s="71" t="s">
        <v>94</v>
      </c>
      <c r="D133" s="77" t="s">
        <v>386</v>
      </c>
      <c r="E133" s="76">
        <f>E134+E141</f>
        <v>238.3</v>
      </c>
      <c r="F133" s="76">
        <f aca="true" t="shared" si="56" ref="F133:G133">F134+F141</f>
        <v>243</v>
      </c>
      <c r="G133" s="76">
        <f t="shared" si="56"/>
        <v>247.9</v>
      </c>
    </row>
    <row r="134" spans="1:7" ht="49.5">
      <c r="A134" s="71" t="s">
        <v>75</v>
      </c>
      <c r="B134" s="71" t="s">
        <v>236</v>
      </c>
      <c r="C134" s="71" t="s">
        <v>94</v>
      </c>
      <c r="D134" s="77" t="s">
        <v>165</v>
      </c>
      <c r="E134" s="76">
        <f>E135+E137+E139</f>
        <v>65.3</v>
      </c>
      <c r="F134" s="76">
        <f aca="true" t="shared" si="57" ref="F134:G134">F135+F137+F139</f>
        <v>66.5</v>
      </c>
      <c r="G134" s="76">
        <f t="shared" si="57"/>
        <v>67.9</v>
      </c>
    </row>
    <row r="135" spans="1:7" ht="66">
      <c r="A135" s="71" t="s">
        <v>75</v>
      </c>
      <c r="B135" s="71" t="s">
        <v>237</v>
      </c>
      <c r="C135" s="71" t="s">
        <v>94</v>
      </c>
      <c r="D135" s="77" t="s">
        <v>166</v>
      </c>
      <c r="E135" s="76">
        <f>E136</f>
        <v>27</v>
      </c>
      <c r="F135" s="76">
        <f aca="true" t="shared" si="58" ref="F135:G135">F136</f>
        <v>27.5</v>
      </c>
      <c r="G135" s="76">
        <f t="shared" si="58"/>
        <v>28.1</v>
      </c>
    </row>
    <row r="136" spans="1:7" ht="49.5">
      <c r="A136" s="71" t="s">
        <v>75</v>
      </c>
      <c r="B136" s="71" t="s">
        <v>237</v>
      </c>
      <c r="C136" s="71" t="s">
        <v>97</v>
      </c>
      <c r="D136" s="77" t="s">
        <v>353</v>
      </c>
      <c r="E136" s="76">
        <f>'№3'!F112</f>
        <v>27</v>
      </c>
      <c r="F136" s="76">
        <f>'№3'!G112</f>
        <v>27.5</v>
      </c>
      <c r="G136" s="76">
        <f>'№3'!H112</f>
        <v>28.1</v>
      </c>
    </row>
    <row r="137" spans="1:7" ht="66">
      <c r="A137" s="71" t="s">
        <v>75</v>
      </c>
      <c r="B137" s="71" t="s">
        <v>389</v>
      </c>
      <c r="C137" s="71" t="s">
        <v>94</v>
      </c>
      <c r="D137" s="77" t="s">
        <v>524</v>
      </c>
      <c r="E137" s="76">
        <f>E138</f>
        <v>33</v>
      </c>
      <c r="F137" s="76">
        <f aca="true" t="shared" si="59" ref="F137:G137">F138</f>
        <v>33.7</v>
      </c>
      <c r="G137" s="76">
        <f t="shared" si="59"/>
        <v>34.4</v>
      </c>
    </row>
    <row r="138" spans="1:7" ht="49.5">
      <c r="A138" s="71" t="s">
        <v>75</v>
      </c>
      <c r="B138" s="71" t="s">
        <v>389</v>
      </c>
      <c r="C138" s="71" t="s">
        <v>97</v>
      </c>
      <c r="D138" s="77" t="s">
        <v>353</v>
      </c>
      <c r="E138" s="76">
        <f>'№3'!F114</f>
        <v>33</v>
      </c>
      <c r="F138" s="76">
        <f>'№3'!G114</f>
        <v>33.7</v>
      </c>
      <c r="G138" s="76">
        <f>'№3'!H114</f>
        <v>34.4</v>
      </c>
    </row>
    <row r="139" spans="1:7" ht="165">
      <c r="A139" s="71" t="s">
        <v>75</v>
      </c>
      <c r="B139" s="71" t="s">
        <v>238</v>
      </c>
      <c r="C139" s="71" t="s">
        <v>94</v>
      </c>
      <c r="D139" s="77" t="s">
        <v>392</v>
      </c>
      <c r="E139" s="76">
        <f>E140</f>
        <v>5.3</v>
      </c>
      <c r="F139" s="76">
        <f aca="true" t="shared" si="60" ref="F139:G139">F140</f>
        <v>5.3</v>
      </c>
      <c r="G139" s="76">
        <f t="shared" si="60"/>
        <v>5.4</v>
      </c>
    </row>
    <row r="140" spans="1:7" ht="49.5">
      <c r="A140" s="71" t="s">
        <v>75</v>
      </c>
      <c r="B140" s="71" t="s">
        <v>238</v>
      </c>
      <c r="C140" s="71" t="s">
        <v>97</v>
      </c>
      <c r="D140" s="77" t="s">
        <v>353</v>
      </c>
      <c r="E140" s="76">
        <f>'№3'!F116</f>
        <v>5.3</v>
      </c>
      <c r="F140" s="76">
        <f>'№3'!G116</f>
        <v>5.3</v>
      </c>
      <c r="G140" s="76">
        <f>'№3'!H116</f>
        <v>5.4</v>
      </c>
    </row>
    <row r="141" spans="1:7" ht="33">
      <c r="A141" s="71" t="s">
        <v>75</v>
      </c>
      <c r="B141" s="71" t="s">
        <v>239</v>
      </c>
      <c r="C141" s="71" t="s">
        <v>94</v>
      </c>
      <c r="D141" s="77" t="s">
        <v>167</v>
      </c>
      <c r="E141" s="76">
        <f>E142+E144</f>
        <v>173</v>
      </c>
      <c r="F141" s="76">
        <f aca="true" t="shared" si="61" ref="F141:G141">F142+F144</f>
        <v>176.5</v>
      </c>
      <c r="G141" s="76">
        <f t="shared" si="61"/>
        <v>180</v>
      </c>
    </row>
    <row r="142" spans="1:7" ht="49.5">
      <c r="A142" s="71" t="s">
        <v>75</v>
      </c>
      <c r="B142" s="71" t="s">
        <v>240</v>
      </c>
      <c r="C142" s="71" t="s">
        <v>94</v>
      </c>
      <c r="D142" s="77" t="s">
        <v>168</v>
      </c>
      <c r="E142" s="76">
        <f>E143</f>
        <v>30.7</v>
      </c>
      <c r="F142" s="76">
        <f aca="true" t="shared" si="62" ref="F142:G142">F143</f>
        <v>31.4</v>
      </c>
      <c r="G142" s="76">
        <f t="shared" si="62"/>
        <v>32</v>
      </c>
    </row>
    <row r="143" spans="1:7" ht="49.5">
      <c r="A143" s="71" t="s">
        <v>75</v>
      </c>
      <c r="B143" s="71" t="s">
        <v>240</v>
      </c>
      <c r="C143" s="71" t="s">
        <v>97</v>
      </c>
      <c r="D143" s="77" t="s">
        <v>353</v>
      </c>
      <c r="E143" s="76">
        <f>'№3'!F121</f>
        <v>30.7</v>
      </c>
      <c r="F143" s="76">
        <f>'№3'!G121</f>
        <v>31.4</v>
      </c>
      <c r="G143" s="76">
        <f>'№3'!H121</f>
        <v>32</v>
      </c>
    </row>
    <row r="144" spans="1:7" ht="49.5">
      <c r="A144" s="71" t="s">
        <v>75</v>
      </c>
      <c r="B144" s="71" t="s">
        <v>241</v>
      </c>
      <c r="C144" s="71" t="s">
        <v>94</v>
      </c>
      <c r="D144" s="77" t="s">
        <v>169</v>
      </c>
      <c r="E144" s="76">
        <f>E145</f>
        <v>142.3</v>
      </c>
      <c r="F144" s="76">
        <f aca="true" t="shared" si="63" ref="F144:G144">F145</f>
        <v>145.1</v>
      </c>
      <c r="G144" s="76">
        <f t="shared" si="63"/>
        <v>148</v>
      </c>
    </row>
    <row r="145" spans="1:7" ht="12.75">
      <c r="A145" s="71" t="s">
        <v>75</v>
      </c>
      <c r="B145" s="71" t="s">
        <v>241</v>
      </c>
      <c r="C145" s="71" t="s">
        <v>98</v>
      </c>
      <c r="D145" s="77" t="s">
        <v>99</v>
      </c>
      <c r="E145" s="76">
        <f>'№3'!F122</f>
        <v>142.3</v>
      </c>
      <c r="F145" s="76">
        <f>'№3'!G122</f>
        <v>145.1</v>
      </c>
      <c r="G145" s="76">
        <f>'№3'!H122</f>
        <v>148</v>
      </c>
    </row>
    <row r="146" spans="1:7" ht="82.5">
      <c r="A146" s="71" t="s">
        <v>75</v>
      </c>
      <c r="B146" s="71" t="s">
        <v>270</v>
      </c>
      <c r="C146" s="71" t="s">
        <v>94</v>
      </c>
      <c r="D146" s="77" t="s">
        <v>462</v>
      </c>
      <c r="E146" s="76">
        <f>E147</f>
        <v>1101.3</v>
      </c>
      <c r="F146" s="76">
        <f aca="true" t="shared" si="64" ref="F146:G148">F147</f>
        <v>500</v>
      </c>
      <c r="G146" s="76">
        <f t="shared" si="64"/>
        <v>500</v>
      </c>
    </row>
    <row r="147" spans="1:7" ht="66">
      <c r="A147" s="71" t="s">
        <v>75</v>
      </c>
      <c r="B147" s="71" t="s">
        <v>271</v>
      </c>
      <c r="C147" s="71" t="s">
        <v>94</v>
      </c>
      <c r="D147" s="77" t="s">
        <v>148</v>
      </c>
      <c r="E147" s="76">
        <f>E148</f>
        <v>1101.3</v>
      </c>
      <c r="F147" s="76">
        <f t="shared" si="64"/>
        <v>500</v>
      </c>
      <c r="G147" s="76">
        <f t="shared" si="64"/>
        <v>500</v>
      </c>
    </row>
    <row r="148" spans="1:7" ht="49.5">
      <c r="A148" s="71" t="s">
        <v>75</v>
      </c>
      <c r="B148" s="71" t="s">
        <v>276</v>
      </c>
      <c r="C148" s="71" t="s">
        <v>94</v>
      </c>
      <c r="D148" s="77" t="s">
        <v>150</v>
      </c>
      <c r="E148" s="76">
        <f>E149</f>
        <v>1101.3</v>
      </c>
      <c r="F148" s="76">
        <f t="shared" si="64"/>
        <v>500</v>
      </c>
      <c r="G148" s="76">
        <f t="shared" si="64"/>
        <v>500</v>
      </c>
    </row>
    <row r="149" spans="1:7" ht="49.5">
      <c r="A149" s="71" t="s">
        <v>75</v>
      </c>
      <c r="B149" s="71" t="s">
        <v>276</v>
      </c>
      <c r="C149" s="71" t="s">
        <v>97</v>
      </c>
      <c r="D149" s="77" t="s">
        <v>353</v>
      </c>
      <c r="E149" s="76">
        <f>'№3'!F272</f>
        <v>1101.3</v>
      </c>
      <c r="F149" s="76">
        <f>'№3'!G272</f>
        <v>500</v>
      </c>
      <c r="G149" s="76">
        <f>'№3'!H272</f>
        <v>500</v>
      </c>
    </row>
    <row r="150" spans="1:7" ht="12.75">
      <c r="A150" s="72" t="s">
        <v>85</v>
      </c>
      <c r="B150" s="72" t="s">
        <v>94</v>
      </c>
      <c r="C150" s="72" t="s">
        <v>94</v>
      </c>
      <c r="D150" s="3" t="s">
        <v>51</v>
      </c>
      <c r="E150" s="74">
        <f>E151+E156+E165</f>
        <v>44073.7</v>
      </c>
      <c r="F150" s="74">
        <f aca="true" t="shared" si="65" ref="F150:G150">F151+F156+F165</f>
        <v>15795.9</v>
      </c>
      <c r="G150" s="74">
        <f t="shared" si="65"/>
        <v>16088.4</v>
      </c>
    </row>
    <row r="151" spans="1:7" ht="12.75">
      <c r="A151" s="71" t="s">
        <v>9</v>
      </c>
      <c r="B151" s="71" t="s">
        <v>94</v>
      </c>
      <c r="C151" s="71" t="s">
        <v>94</v>
      </c>
      <c r="D151" s="77" t="s">
        <v>10</v>
      </c>
      <c r="E151" s="76">
        <f>E152</f>
        <v>1524.6</v>
      </c>
      <c r="F151" s="76">
        <f aca="true" t="shared" si="66" ref="F151:G154">F152</f>
        <v>1435.1</v>
      </c>
      <c r="G151" s="76">
        <f t="shared" si="66"/>
        <v>1435.1</v>
      </c>
    </row>
    <row r="152" spans="1:7" ht="82.5">
      <c r="A152" s="71" t="s">
        <v>9</v>
      </c>
      <c r="B152" s="71" t="s">
        <v>270</v>
      </c>
      <c r="C152" s="71" t="s">
        <v>94</v>
      </c>
      <c r="D152" s="77" t="s">
        <v>462</v>
      </c>
      <c r="E152" s="76">
        <f>E153</f>
        <v>1524.6</v>
      </c>
      <c r="F152" s="76">
        <f t="shared" si="66"/>
        <v>1435.1</v>
      </c>
      <c r="G152" s="76">
        <f t="shared" si="66"/>
        <v>1435.1</v>
      </c>
    </row>
    <row r="153" spans="1:7" ht="66">
      <c r="A153" s="71" t="s">
        <v>9</v>
      </c>
      <c r="B153" s="71" t="s">
        <v>271</v>
      </c>
      <c r="C153" s="71" t="s">
        <v>94</v>
      </c>
      <c r="D153" s="77" t="s">
        <v>148</v>
      </c>
      <c r="E153" s="76">
        <f>E154</f>
        <v>1524.6</v>
      </c>
      <c r="F153" s="76">
        <f t="shared" si="66"/>
        <v>1435.1</v>
      </c>
      <c r="G153" s="76">
        <f t="shared" si="66"/>
        <v>1435.1</v>
      </c>
    </row>
    <row r="154" spans="1:7" ht="66">
      <c r="A154" s="71" t="s">
        <v>9</v>
      </c>
      <c r="B154" s="71" t="s">
        <v>277</v>
      </c>
      <c r="C154" s="71" t="s">
        <v>94</v>
      </c>
      <c r="D154" s="77" t="s">
        <v>196</v>
      </c>
      <c r="E154" s="76">
        <f>E155</f>
        <v>1524.6</v>
      </c>
      <c r="F154" s="76">
        <f t="shared" si="66"/>
        <v>1435.1</v>
      </c>
      <c r="G154" s="76">
        <f t="shared" si="66"/>
        <v>1435.1</v>
      </c>
    </row>
    <row r="155" spans="1:7" ht="49.5">
      <c r="A155" s="71" t="s">
        <v>9</v>
      </c>
      <c r="B155" s="71" t="s">
        <v>277</v>
      </c>
      <c r="C155" s="71" t="s">
        <v>97</v>
      </c>
      <c r="D155" s="77" t="s">
        <v>353</v>
      </c>
      <c r="E155" s="76">
        <f>'№3'!F281</f>
        <v>1524.6</v>
      </c>
      <c r="F155" s="76">
        <f>'№3'!G281</f>
        <v>1435.1</v>
      </c>
      <c r="G155" s="76">
        <f>'№3'!H281</f>
        <v>1435.1</v>
      </c>
    </row>
    <row r="156" spans="1:7" ht="12.75">
      <c r="A156" s="71" t="s">
        <v>76</v>
      </c>
      <c r="B156" s="71" t="s">
        <v>94</v>
      </c>
      <c r="C156" s="71" t="s">
        <v>94</v>
      </c>
      <c r="D156" s="77" t="s">
        <v>52</v>
      </c>
      <c r="E156" s="76">
        <f>E157</f>
        <v>22296.1</v>
      </c>
      <c r="F156" s="76">
        <f aca="true" t="shared" si="67" ref="F156:G157">F157</f>
        <v>0</v>
      </c>
      <c r="G156" s="76">
        <f t="shared" si="67"/>
        <v>0</v>
      </c>
    </row>
    <row r="157" spans="1:7" ht="82.5">
      <c r="A157" s="71" t="s">
        <v>76</v>
      </c>
      <c r="B157" s="71" t="s">
        <v>225</v>
      </c>
      <c r="C157" s="71" t="s">
        <v>94</v>
      </c>
      <c r="D157" s="77" t="s">
        <v>371</v>
      </c>
      <c r="E157" s="76">
        <f>E158</f>
        <v>22296.1</v>
      </c>
      <c r="F157" s="76">
        <f t="shared" si="67"/>
        <v>0</v>
      </c>
      <c r="G157" s="76">
        <f t="shared" si="67"/>
        <v>0</v>
      </c>
    </row>
    <row r="158" spans="1:7" ht="66">
      <c r="A158" s="71" t="s">
        <v>76</v>
      </c>
      <c r="B158" s="71" t="s">
        <v>395</v>
      </c>
      <c r="C158" s="71" t="s">
        <v>94</v>
      </c>
      <c r="D158" s="77" t="s">
        <v>396</v>
      </c>
      <c r="E158" s="76">
        <f>E159+E163+E161</f>
        <v>22296.1</v>
      </c>
      <c r="F158" s="76">
        <f aca="true" t="shared" si="68" ref="F158:G158">F159+F163+F161</f>
        <v>0</v>
      </c>
      <c r="G158" s="76">
        <f t="shared" si="68"/>
        <v>0</v>
      </c>
    </row>
    <row r="159" spans="1:7" ht="66">
      <c r="A159" s="71" t="s">
        <v>76</v>
      </c>
      <c r="B159" s="71" t="s">
        <v>399</v>
      </c>
      <c r="C159" s="71" t="s">
        <v>94</v>
      </c>
      <c r="D159" s="77" t="s">
        <v>400</v>
      </c>
      <c r="E159" s="76">
        <f>E160</f>
        <v>10848.1</v>
      </c>
      <c r="F159" s="76">
        <f aca="true" t="shared" si="69" ref="F159:G159">F160</f>
        <v>0</v>
      </c>
      <c r="G159" s="76">
        <f t="shared" si="69"/>
        <v>0</v>
      </c>
    </row>
    <row r="160" spans="1:7" ht="66">
      <c r="A160" s="71" t="s">
        <v>76</v>
      </c>
      <c r="B160" s="71" t="s">
        <v>399</v>
      </c>
      <c r="C160" s="71" t="s">
        <v>100</v>
      </c>
      <c r="D160" s="77" t="s">
        <v>401</v>
      </c>
      <c r="E160" s="76">
        <f>'№3'!F130</f>
        <v>10848.1</v>
      </c>
      <c r="F160" s="76">
        <f>'№3'!G130</f>
        <v>0</v>
      </c>
      <c r="G160" s="76">
        <f>'№3'!H130</f>
        <v>0</v>
      </c>
    </row>
    <row r="161" spans="1:7" ht="33">
      <c r="A161" s="71" t="s">
        <v>76</v>
      </c>
      <c r="B161" s="71" t="s">
        <v>535</v>
      </c>
      <c r="C161" s="71" t="s">
        <v>94</v>
      </c>
      <c r="D161" s="77" t="s">
        <v>536</v>
      </c>
      <c r="E161" s="76">
        <f>E162</f>
        <v>198</v>
      </c>
      <c r="F161" s="76">
        <f aca="true" t="shared" si="70" ref="F161:G161">F162</f>
        <v>0</v>
      </c>
      <c r="G161" s="76">
        <f t="shared" si="70"/>
        <v>0</v>
      </c>
    </row>
    <row r="162" spans="1:7" ht="66">
      <c r="A162" s="71" t="s">
        <v>76</v>
      </c>
      <c r="B162" s="71" t="s">
        <v>535</v>
      </c>
      <c r="C162" s="71" t="s">
        <v>100</v>
      </c>
      <c r="D162" s="77" t="s">
        <v>401</v>
      </c>
      <c r="E162" s="76">
        <f>'№3'!F132</f>
        <v>198</v>
      </c>
      <c r="F162" s="76">
        <f>'№3'!G132</f>
        <v>0</v>
      </c>
      <c r="G162" s="76">
        <f>'№3'!H132</f>
        <v>0</v>
      </c>
    </row>
    <row r="163" spans="1:7" ht="33">
      <c r="A163" s="71" t="s">
        <v>76</v>
      </c>
      <c r="B163" s="71" t="s">
        <v>402</v>
      </c>
      <c r="C163" s="71" t="s">
        <v>94</v>
      </c>
      <c r="D163" s="77" t="s">
        <v>403</v>
      </c>
      <c r="E163" s="76">
        <f>E164</f>
        <v>11250</v>
      </c>
      <c r="F163" s="76">
        <f aca="true" t="shared" si="71" ref="F163:G163">F164</f>
        <v>0</v>
      </c>
      <c r="G163" s="76">
        <f t="shared" si="71"/>
        <v>0</v>
      </c>
    </row>
    <row r="164" spans="1:7" ht="49.5">
      <c r="A164" s="71" t="s">
        <v>76</v>
      </c>
      <c r="B164" s="71" t="s">
        <v>402</v>
      </c>
      <c r="C164" s="71" t="s">
        <v>97</v>
      </c>
      <c r="D164" s="77" t="s">
        <v>353</v>
      </c>
      <c r="E164" s="76">
        <f>'№3'!F134</f>
        <v>11250</v>
      </c>
      <c r="F164" s="76">
        <f>'№3'!G134</f>
        <v>0</v>
      </c>
      <c r="G164" s="76">
        <f>'№3'!H134</f>
        <v>0</v>
      </c>
    </row>
    <row r="165" spans="1:7" ht="12.75">
      <c r="A165" s="71" t="s">
        <v>77</v>
      </c>
      <c r="B165" s="71" t="s">
        <v>94</v>
      </c>
      <c r="C165" s="71" t="s">
        <v>94</v>
      </c>
      <c r="D165" s="77" t="s">
        <v>53</v>
      </c>
      <c r="E165" s="76">
        <f>E166</f>
        <v>20253</v>
      </c>
      <c r="F165" s="76">
        <f aca="true" t="shared" si="72" ref="F165:G166">F166</f>
        <v>14360.8</v>
      </c>
      <c r="G165" s="76">
        <f t="shared" si="72"/>
        <v>14653.3</v>
      </c>
    </row>
    <row r="166" spans="1:7" ht="82.5">
      <c r="A166" s="71" t="s">
        <v>77</v>
      </c>
      <c r="B166" s="71" t="s">
        <v>225</v>
      </c>
      <c r="C166" s="71" t="s">
        <v>94</v>
      </c>
      <c r="D166" s="77" t="s">
        <v>371</v>
      </c>
      <c r="E166" s="76">
        <f>E167</f>
        <v>20253</v>
      </c>
      <c r="F166" s="76">
        <f t="shared" si="72"/>
        <v>14360.8</v>
      </c>
      <c r="G166" s="76">
        <f t="shared" si="72"/>
        <v>14653.3</v>
      </c>
    </row>
    <row r="167" spans="1:7" ht="66">
      <c r="A167" s="71" t="s">
        <v>77</v>
      </c>
      <c r="B167" s="71" t="s">
        <v>226</v>
      </c>
      <c r="C167" s="71" t="s">
        <v>94</v>
      </c>
      <c r="D167" s="77" t="s">
        <v>172</v>
      </c>
      <c r="E167" s="76">
        <f>E168+E170+E172+E174+E176+E178+E180</f>
        <v>20253</v>
      </c>
      <c r="F167" s="76">
        <f aca="true" t="shared" si="73" ref="F167:G167">F168+F170+F172+F174+F176+F178+F180</f>
        <v>14360.8</v>
      </c>
      <c r="G167" s="76">
        <f t="shared" si="73"/>
        <v>14653.3</v>
      </c>
    </row>
    <row r="168" spans="1:7" ht="12.75">
      <c r="A168" s="71" t="s">
        <v>77</v>
      </c>
      <c r="B168" s="71" t="s">
        <v>243</v>
      </c>
      <c r="C168" s="71" t="s">
        <v>94</v>
      </c>
      <c r="D168" s="77" t="s">
        <v>173</v>
      </c>
      <c r="E168" s="76">
        <f>E169</f>
        <v>11006</v>
      </c>
      <c r="F168" s="76">
        <f aca="true" t="shared" si="74" ref="F168:G168">F169</f>
        <v>11166</v>
      </c>
      <c r="G168" s="76">
        <f t="shared" si="74"/>
        <v>11250</v>
      </c>
    </row>
    <row r="169" spans="1:7" ht="49.5">
      <c r="A169" s="71" t="s">
        <v>77</v>
      </c>
      <c r="B169" s="71" t="s">
        <v>243</v>
      </c>
      <c r="C169" s="71" t="s">
        <v>97</v>
      </c>
      <c r="D169" s="77" t="s">
        <v>353</v>
      </c>
      <c r="E169" s="76">
        <f>'№3'!F140</f>
        <v>11006</v>
      </c>
      <c r="F169" s="76">
        <f>'№3'!G140</f>
        <v>11166</v>
      </c>
      <c r="G169" s="76">
        <f>'№3'!H140</f>
        <v>11250</v>
      </c>
    </row>
    <row r="170" spans="1:7" ht="33">
      <c r="A170" s="71" t="s">
        <v>77</v>
      </c>
      <c r="B170" s="71" t="s">
        <v>244</v>
      </c>
      <c r="C170" s="71" t="s">
        <v>94</v>
      </c>
      <c r="D170" s="77" t="s">
        <v>174</v>
      </c>
      <c r="E170" s="76">
        <f>E171</f>
        <v>952.2</v>
      </c>
      <c r="F170" s="76">
        <f aca="true" t="shared" si="75" ref="F170:G170">F171</f>
        <v>900</v>
      </c>
      <c r="G170" s="76">
        <f t="shared" si="75"/>
        <v>900</v>
      </c>
    </row>
    <row r="171" spans="1:7" ht="49.5">
      <c r="A171" s="71" t="s">
        <v>77</v>
      </c>
      <c r="B171" s="71" t="s">
        <v>244</v>
      </c>
      <c r="C171" s="71" t="s">
        <v>97</v>
      </c>
      <c r="D171" s="77" t="s">
        <v>353</v>
      </c>
      <c r="E171" s="76">
        <f>'№3'!F142</f>
        <v>952.2</v>
      </c>
      <c r="F171" s="76">
        <f>'№3'!G142</f>
        <v>900</v>
      </c>
      <c r="G171" s="76">
        <f>'№3'!H142</f>
        <v>900</v>
      </c>
    </row>
    <row r="172" spans="1:7" ht="33">
      <c r="A172" s="71" t="s">
        <v>77</v>
      </c>
      <c r="B172" s="71" t="s">
        <v>245</v>
      </c>
      <c r="C172" s="71" t="s">
        <v>94</v>
      </c>
      <c r="D172" s="77" t="s">
        <v>175</v>
      </c>
      <c r="E172" s="76">
        <f>E173</f>
        <v>1625.1</v>
      </c>
      <c r="F172" s="76">
        <f aca="true" t="shared" si="76" ref="F172:G172">F173</f>
        <v>1625.1</v>
      </c>
      <c r="G172" s="76">
        <f t="shared" si="76"/>
        <v>1795.4</v>
      </c>
    </row>
    <row r="173" spans="1:7" ht="49.5">
      <c r="A173" s="71" t="s">
        <v>77</v>
      </c>
      <c r="B173" s="71" t="s">
        <v>245</v>
      </c>
      <c r="C173" s="71" t="s">
        <v>97</v>
      </c>
      <c r="D173" s="77" t="s">
        <v>353</v>
      </c>
      <c r="E173" s="76">
        <f>'№3'!F144</f>
        <v>1625.1</v>
      </c>
      <c r="F173" s="76">
        <f>'№3'!G144</f>
        <v>1625.1</v>
      </c>
      <c r="G173" s="76">
        <f>'№3'!H144</f>
        <v>1795.4</v>
      </c>
    </row>
    <row r="174" spans="1:7" ht="33">
      <c r="A174" s="71" t="s">
        <v>77</v>
      </c>
      <c r="B174" s="71" t="s">
        <v>246</v>
      </c>
      <c r="C174" s="71" t="s">
        <v>94</v>
      </c>
      <c r="D174" s="77" t="s">
        <v>406</v>
      </c>
      <c r="E174" s="76">
        <f>E175</f>
        <v>145.9</v>
      </c>
      <c r="F174" s="76">
        <f aca="true" t="shared" si="77" ref="F174:G174">F175</f>
        <v>145.9</v>
      </c>
      <c r="G174" s="76">
        <f t="shared" si="77"/>
        <v>145.9</v>
      </c>
    </row>
    <row r="175" spans="1:7" ht="49.5">
      <c r="A175" s="71" t="s">
        <v>77</v>
      </c>
      <c r="B175" s="71" t="s">
        <v>246</v>
      </c>
      <c r="C175" s="71" t="s">
        <v>97</v>
      </c>
      <c r="D175" s="77" t="s">
        <v>353</v>
      </c>
      <c r="E175" s="76">
        <f>'№3'!F146</f>
        <v>145.9</v>
      </c>
      <c r="F175" s="76">
        <f>'№3'!G146</f>
        <v>145.9</v>
      </c>
      <c r="G175" s="76">
        <f>'№3'!H146</f>
        <v>145.9</v>
      </c>
    </row>
    <row r="176" spans="1:7" ht="82.5">
      <c r="A176" s="71" t="s">
        <v>77</v>
      </c>
      <c r="B176" s="71" t="s">
        <v>407</v>
      </c>
      <c r="C176" s="71" t="s">
        <v>94</v>
      </c>
      <c r="D176" s="77" t="s">
        <v>408</v>
      </c>
      <c r="E176" s="76">
        <f>E177</f>
        <v>6000</v>
      </c>
      <c r="F176" s="76">
        <f aca="true" t="shared" si="78" ref="F176:G176">F177</f>
        <v>0</v>
      </c>
      <c r="G176" s="76">
        <f t="shared" si="78"/>
        <v>0</v>
      </c>
    </row>
    <row r="177" spans="1:7" ht="49.5">
      <c r="A177" s="71" t="s">
        <v>77</v>
      </c>
      <c r="B177" s="71" t="s">
        <v>407</v>
      </c>
      <c r="C177" s="71" t="s">
        <v>97</v>
      </c>
      <c r="D177" s="77" t="s">
        <v>353</v>
      </c>
      <c r="E177" s="76">
        <f>'№3'!F148</f>
        <v>6000</v>
      </c>
      <c r="F177" s="76">
        <f>'№3'!G148</f>
        <v>0</v>
      </c>
      <c r="G177" s="76">
        <f>'№3'!H148</f>
        <v>0</v>
      </c>
    </row>
    <row r="178" spans="1:7" ht="33">
      <c r="A178" s="71" t="s">
        <v>77</v>
      </c>
      <c r="B178" s="71" t="s">
        <v>315</v>
      </c>
      <c r="C178" s="71" t="s">
        <v>94</v>
      </c>
      <c r="D178" s="77" t="s">
        <v>409</v>
      </c>
      <c r="E178" s="76">
        <f>E179</f>
        <v>258</v>
      </c>
      <c r="F178" s="76">
        <f aca="true" t="shared" si="79" ref="F178:G178">F179</f>
        <v>258</v>
      </c>
      <c r="G178" s="76">
        <f t="shared" si="79"/>
        <v>258</v>
      </c>
    </row>
    <row r="179" spans="1:7" ht="49.5">
      <c r="A179" s="71" t="s">
        <v>77</v>
      </c>
      <c r="B179" s="71" t="s">
        <v>315</v>
      </c>
      <c r="C179" s="71" t="s">
        <v>97</v>
      </c>
      <c r="D179" s="77" t="s">
        <v>353</v>
      </c>
      <c r="E179" s="76">
        <f>'№3'!F150</f>
        <v>258</v>
      </c>
      <c r="F179" s="76">
        <f>'№3'!G150</f>
        <v>258</v>
      </c>
      <c r="G179" s="76">
        <f>'№3'!H150</f>
        <v>258</v>
      </c>
    </row>
    <row r="180" spans="1:7" ht="49.5">
      <c r="A180" s="71" t="s">
        <v>77</v>
      </c>
      <c r="B180" s="71" t="s">
        <v>247</v>
      </c>
      <c r="C180" s="71" t="s">
        <v>94</v>
      </c>
      <c r="D180" s="77" t="s">
        <v>176</v>
      </c>
      <c r="E180" s="76">
        <f>E181</f>
        <v>265.8</v>
      </c>
      <c r="F180" s="76">
        <f aca="true" t="shared" si="80" ref="F180:G180">F181</f>
        <v>265.8</v>
      </c>
      <c r="G180" s="76">
        <f t="shared" si="80"/>
        <v>304</v>
      </c>
    </row>
    <row r="181" spans="1:7" ht="49.5">
      <c r="A181" s="71" t="s">
        <v>77</v>
      </c>
      <c r="B181" s="71" t="s">
        <v>247</v>
      </c>
      <c r="C181" s="71" t="s">
        <v>97</v>
      </c>
      <c r="D181" s="77" t="s">
        <v>353</v>
      </c>
      <c r="E181" s="76">
        <f>'№3'!F151</f>
        <v>265.8</v>
      </c>
      <c r="F181" s="76">
        <f>'№3'!G151</f>
        <v>265.8</v>
      </c>
      <c r="G181" s="76">
        <f>'№3'!H151</f>
        <v>304</v>
      </c>
    </row>
    <row r="182" spans="1:7" ht="12.75">
      <c r="A182" s="72" t="s">
        <v>63</v>
      </c>
      <c r="B182" s="72" t="s">
        <v>94</v>
      </c>
      <c r="C182" s="72" t="s">
        <v>94</v>
      </c>
      <c r="D182" s="73" t="s">
        <v>54</v>
      </c>
      <c r="E182" s="74">
        <f>E183+E194+E211+E230+E255</f>
        <v>443090.60000000003</v>
      </c>
      <c r="F182" s="74">
        <f aca="true" t="shared" si="81" ref="F182:G182">F183+F194+F211+F230+F255</f>
        <v>439604.1000000001</v>
      </c>
      <c r="G182" s="74">
        <f t="shared" si="81"/>
        <v>434249.9</v>
      </c>
    </row>
    <row r="183" spans="1:7" ht="12.75">
      <c r="A183" s="71" t="s">
        <v>78</v>
      </c>
      <c r="B183" s="71" t="s">
        <v>94</v>
      </c>
      <c r="C183" s="71" t="s">
        <v>94</v>
      </c>
      <c r="D183" s="77" t="s">
        <v>16</v>
      </c>
      <c r="E183" s="76">
        <f>E184</f>
        <v>158512.30000000002</v>
      </c>
      <c r="F183" s="76">
        <f aca="true" t="shared" si="82" ref="F183:G183">F184</f>
        <v>158555.50000000003</v>
      </c>
      <c r="G183" s="76">
        <f t="shared" si="82"/>
        <v>154510.1</v>
      </c>
    </row>
    <row r="184" spans="1:7" ht="66">
      <c r="A184" s="71" t="s">
        <v>78</v>
      </c>
      <c r="B184" s="71" t="s">
        <v>286</v>
      </c>
      <c r="C184" s="71" t="s">
        <v>94</v>
      </c>
      <c r="D184" s="77" t="s">
        <v>410</v>
      </c>
      <c r="E184" s="76">
        <f>E185</f>
        <v>158512.30000000002</v>
      </c>
      <c r="F184" s="76">
        <f aca="true" t="shared" si="83" ref="F184:G184">F185</f>
        <v>158555.50000000003</v>
      </c>
      <c r="G184" s="76">
        <f t="shared" si="83"/>
        <v>154510.1</v>
      </c>
    </row>
    <row r="185" spans="1:7" ht="49.5">
      <c r="A185" s="71" t="s">
        <v>78</v>
      </c>
      <c r="B185" s="71" t="s">
        <v>287</v>
      </c>
      <c r="C185" s="71" t="s">
        <v>94</v>
      </c>
      <c r="D185" s="77" t="s">
        <v>115</v>
      </c>
      <c r="E185" s="76">
        <f>E186+E188+E190+E192</f>
        <v>158512.30000000002</v>
      </c>
      <c r="F185" s="76">
        <f aca="true" t="shared" si="84" ref="F185:G185">F186+F188+F190+F192</f>
        <v>158555.50000000003</v>
      </c>
      <c r="G185" s="76">
        <f t="shared" si="84"/>
        <v>154510.1</v>
      </c>
    </row>
    <row r="186" spans="1:7" ht="99">
      <c r="A186" s="6" t="s">
        <v>78</v>
      </c>
      <c r="B186" s="4" t="s">
        <v>303</v>
      </c>
      <c r="C186" s="4"/>
      <c r="D186" s="5" t="s">
        <v>117</v>
      </c>
      <c r="E186" s="76">
        <f>E187</f>
        <v>86119</v>
      </c>
      <c r="F186" s="76">
        <f aca="true" t="shared" si="85" ref="F186:G186">F187</f>
        <v>86119</v>
      </c>
      <c r="G186" s="76">
        <f t="shared" si="85"/>
        <v>86119</v>
      </c>
    </row>
    <row r="187" spans="1:7" ht="49.5">
      <c r="A187" s="6" t="s">
        <v>78</v>
      </c>
      <c r="B187" s="4" t="s">
        <v>303</v>
      </c>
      <c r="C187" s="48">
        <v>600</v>
      </c>
      <c r="D187" s="5" t="s">
        <v>118</v>
      </c>
      <c r="E187" s="76">
        <f>'№3'!F376</f>
        <v>86119</v>
      </c>
      <c r="F187" s="76">
        <f>'№3'!G376</f>
        <v>86119</v>
      </c>
      <c r="G187" s="76">
        <f>'№3'!H376</f>
        <v>86119</v>
      </c>
    </row>
    <row r="188" spans="1:7" ht="82.5">
      <c r="A188" s="6" t="s">
        <v>78</v>
      </c>
      <c r="B188" s="4" t="s">
        <v>300</v>
      </c>
      <c r="C188" s="4"/>
      <c r="D188" s="22" t="s">
        <v>116</v>
      </c>
      <c r="E188" s="76">
        <f>E189</f>
        <v>68391.1</v>
      </c>
      <c r="F188" s="76">
        <f aca="true" t="shared" si="86" ref="F188:G188">F189</f>
        <v>68391.1</v>
      </c>
      <c r="G188" s="76">
        <f t="shared" si="86"/>
        <v>68391.1</v>
      </c>
    </row>
    <row r="189" spans="1:7" ht="49.5">
      <c r="A189" s="6" t="s">
        <v>78</v>
      </c>
      <c r="B189" s="4" t="s">
        <v>300</v>
      </c>
      <c r="C189" s="48">
        <v>600</v>
      </c>
      <c r="D189" s="5" t="s">
        <v>118</v>
      </c>
      <c r="E189" s="76">
        <f>'№3'!F378</f>
        <v>68391.1</v>
      </c>
      <c r="F189" s="76">
        <f>'№3'!G378</f>
        <v>68391.1</v>
      </c>
      <c r="G189" s="76">
        <f>'№3'!H378</f>
        <v>68391.1</v>
      </c>
    </row>
    <row r="190" spans="1:7" ht="66">
      <c r="A190" s="71" t="s">
        <v>78</v>
      </c>
      <c r="B190" s="71" t="s">
        <v>301</v>
      </c>
      <c r="C190" s="71" t="s">
        <v>94</v>
      </c>
      <c r="D190" s="77" t="s">
        <v>505</v>
      </c>
      <c r="E190" s="76">
        <f>E191</f>
        <v>2625.1</v>
      </c>
      <c r="F190" s="76">
        <f aca="true" t="shared" si="87" ref="F190:G190">F191</f>
        <v>556.7</v>
      </c>
      <c r="G190" s="76">
        <f t="shared" si="87"/>
        <v>0</v>
      </c>
    </row>
    <row r="191" spans="1:7" ht="49.5">
      <c r="A191" s="71" t="s">
        <v>78</v>
      </c>
      <c r="B191" s="71" t="s">
        <v>301</v>
      </c>
      <c r="C191" s="71" t="s">
        <v>425</v>
      </c>
      <c r="D191" s="77" t="s">
        <v>426</v>
      </c>
      <c r="E191" s="76">
        <f>'№3'!F380</f>
        <v>2625.1</v>
      </c>
      <c r="F191" s="76">
        <f>'№3'!G380</f>
        <v>556.7</v>
      </c>
      <c r="G191" s="76">
        <f>'№3'!H380</f>
        <v>0</v>
      </c>
    </row>
    <row r="192" spans="1:7" ht="82.5">
      <c r="A192" s="71" t="s">
        <v>78</v>
      </c>
      <c r="B192" s="71" t="s">
        <v>302</v>
      </c>
      <c r="C192" s="71" t="s">
        <v>94</v>
      </c>
      <c r="D192" s="77" t="s">
        <v>122</v>
      </c>
      <c r="E192" s="76">
        <f>E193</f>
        <v>1377.1</v>
      </c>
      <c r="F192" s="76">
        <f aca="true" t="shared" si="88" ref="F192:G192">F193</f>
        <v>3488.7</v>
      </c>
      <c r="G192" s="76">
        <f t="shared" si="88"/>
        <v>0</v>
      </c>
    </row>
    <row r="193" spans="1:7" ht="49.5">
      <c r="A193" s="71" t="s">
        <v>78</v>
      </c>
      <c r="B193" s="71" t="s">
        <v>302</v>
      </c>
      <c r="C193" s="71" t="s">
        <v>425</v>
      </c>
      <c r="D193" s="77" t="s">
        <v>426</v>
      </c>
      <c r="E193" s="76">
        <f>'№3'!F382</f>
        <v>1377.1</v>
      </c>
      <c r="F193" s="76">
        <f>'№3'!G382</f>
        <v>3488.7</v>
      </c>
      <c r="G193" s="76">
        <f>'№3'!H382</f>
        <v>0</v>
      </c>
    </row>
    <row r="194" spans="1:7" ht="12.75">
      <c r="A194" s="71" t="s">
        <v>79</v>
      </c>
      <c r="B194" s="71" t="s">
        <v>94</v>
      </c>
      <c r="C194" s="71" t="s">
        <v>94</v>
      </c>
      <c r="D194" s="77" t="s">
        <v>17</v>
      </c>
      <c r="E194" s="76">
        <f>E195</f>
        <v>226870.4</v>
      </c>
      <c r="F194" s="76">
        <f aca="true" t="shared" si="89" ref="F194:G195">F195</f>
        <v>224831.00000000003</v>
      </c>
      <c r="G194" s="76">
        <f t="shared" si="89"/>
        <v>224173.80000000002</v>
      </c>
    </row>
    <row r="195" spans="1:7" ht="66">
      <c r="A195" s="71" t="s">
        <v>79</v>
      </c>
      <c r="B195" s="71" t="s">
        <v>286</v>
      </c>
      <c r="C195" s="71" t="s">
        <v>94</v>
      </c>
      <c r="D195" s="77" t="s">
        <v>410</v>
      </c>
      <c r="E195" s="76">
        <f>E196</f>
        <v>226870.4</v>
      </c>
      <c r="F195" s="76">
        <f t="shared" si="89"/>
        <v>224831.00000000003</v>
      </c>
      <c r="G195" s="76">
        <f t="shared" si="89"/>
        <v>224173.80000000002</v>
      </c>
    </row>
    <row r="196" spans="1:7" ht="49.5">
      <c r="A196" s="71" t="s">
        <v>79</v>
      </c>
      <c r="B196" s="71" t="s">
        <v>287</v>
      </c>
      <c r="C196" s="71" t="s">
        <v>94</v>
      </c>
      <c r="D196" s="77" t="s">
        <v>115</v>
      </c>
      <c r="E196" s="76">
        <f>E197+E199+E201+E203+E205+E209+E207</f>
        <v>226870.4</v>
      </c>
      <c r="F196" s="76">
        <f aca="true" t="shared" si="90" ref="F196:G196">F197+F199+F201+F203+F205+F209+F207</f>
        <v>224831.00000000003</v>
      </c>
      <c r="G196" s="76">
        <f t="shared" si="90"/>
        <v>224173.80000000002</v>
      </c>
    </row>
    <row r="197" spans="1:7" ht="162.75" customHeight="1">
      <c r="A197" s="6" t="s">
        <v>79</v>
      </c>
      <c r="B197" s="4" t="s">
        <v>309</v>
      </c>
      <c r="C197" s="4"/>
      <c r="D197" s="22" t="s">
        <v>130</v>
      </c>
      <c r="E197" s="76">
        <f>E198</f>
        <v>176653</v>
      </c>
      <c r="F197" s="76">
        <f aca="true" t="shared" si="91" ref="F197:G197">F198</f>
        <v>176653</v>
      </c>
      <c r="G197" s="76">
        <f t="shared" si="91"/>
        <v>176653</v>
      </c>
    </row>
    <row r="198" spans="1:7" ht="50.25" customHeight="1">
      <c r="A198" s="6" t="s">
        <v>79</v>
      </c>
      <c r="B198" s="4" t="s">
        <v>309</v>
      </c>
      <c r="C198" s="48">
        <v>600</v>
      </c>
      <c r="D198" s="22" t="s">
        <v>118</v>
      </c>
      <c r="E198" s="76">
        <f>'№3'!F388</f>
        <v>176653</v>
      </c>
      <c r="F198" s="76">
        <f>'№3'!G388</f>
        <v>176653</v>
      </c>
      <c r="G198" s="76">
        <f>'№3'!H388</f>
        <v>176653</v>
      </c>
    </row>
    <row r="199" spans="1:7" ht="98.25" customHeight="1">
      <c r="A199" s="6" t="s">
        <v>79</v>
      </c>
      <c r="B199" s="4" t="s">
        <v>304</v>
      </c>
      <c r="C199" s="4"/>
      <c r="D199" s="22" t="s">
        <v>119</v>
      </c>
      <c r="E199" s="76">
        <f>E200</f>
        <v>38502.6</v>
      </c>
      <c r="F199" s="76">
        <f aca="true" t="shared" si="92" ref="F199:G199">F200</f>
        <v>38502.6</v>
      </c>
      <c r="G199" s="76">
        <f t="shared" si="92"/>
        <v>38502.6</v>
      </c>
    </row>
    <row r="200" spans="1:7" ht="49.5">
      <c r="A200" s="6" t="s">
        <v>79</v>
      </c>
      <c r="B200" s="4" t="s">
        <v>304</v>
      </c>
      <c r="C200" s="48">
        <v>600</v>
      </c>
      <c r="D200" s="5" t="s">
        <v>118</v>
      </c>
      <c r="E200" s="76">
        <f>'№3'!F390</f>
        <v>38502.6</v>
      </c>
      <c r="F200" s="76">
        <f>'№3'!G390</f>
        <v>38502.6</v>
      </c>
      <c r="G200" s="76">
        <f>'№3'!H390</f>
        <v>38502.6</v>
      </c>
    </row>
    <row r="201" spans="1:7" ht="49.5">
      <c r="A201" s="71" t="s">
        <v>79</v>
      </c>
      <c r="B201" s="71" t="s">
        <v>307</v>
      </c>
      <c r="C201" s="71" t="s">
        <v>94</v>
      </c>
      <c r="D201" s="77" t="s">
        <v>508</v>
      </c>
      <c r="E201" s="76">
        <f>E202</f>
        <v>0</v>
      </c>
      <c r="F201" s="76">
        <f aca="true" t="shared" si="93" ref="F201:G201">F202</f>
        <v>657.2</v>
      </c>
      <c r="G201" s="76">
        <f t="shared" si="93"/>
        <v>0</v>
      </c>
    </row>
    <row r="202" spans="1:7" ht="49.5">
      <c r="A202" s="71" t="s">
        <v>79</v>
      </c>
      <c r="B202" s="71" t="s">
        <v>307</v>
      </c>
      <c r="C202" s="71" t="s">
        <v>425</v>
      </c>
      <c r="D202" s="77" t="s">
        <v>426</v>
      </c>
      <c r="E202" s="76">
        <f>'№3'!F392</f>
        <v>0</v>
      </c>
      <c r="F202" s="76">
        <f>'№3'!G392</f>
        <v>657.2</v>
      </c>
      <c r="G202" s="76">
        <f>'№3'!H392</f>
        <v>0</v>
      </c>
    </row>
    <row r="203" spans="1:7" ht="66">
      <c r="A203" s="71" t="s">
        <v>79</v>
      </c>
      <c r="B203" s="71" t="s">
        <v>308</v>
      </c>
      <c r="C203" s="71" t="s">
        <v>94</v>
      </c>
      <c r="D203" s="77" t="s">
        <v>124</v>
      </c>
      <c r="E203" s="76">
        <f>E204</f>
        <v>5298.9</v>
      </c>
      <c r="F203" s="76">
        <f aca="true" t="shared" si="94" ref="F203:G203">F204</f>
        <v>5313.1</v>
      </c>
      <c r="G203" s="76">
        <f t="shared" si="94"/>
        <v>5313.1</v>
      </c>
    </row>
    <row r="204" spans="1:7" ht="49.5">
      <c r="A204" s="71" t="s">
        <v>79</v>
      </c>
      <c r="B204" s="71" t="s">
        <v>308</v>
      </c>
      <c r="C204" s="71" t="s">
        <v>425</v>
      </c>
      <c r="D204" s="77" t="s">
        <v>426</v>
      </c>
      <c r="E204" s="76">
        <f>'№3'!F394</f>
        <v>5298.9</v>
      </c>
      <c r="F204" s="76">
        <f>'№3'!G394</f>
        <v>5313.1</v>
      </c>
      <c r="G204" s="76">
        <f>'№3'!H394</f>
        <v>5313.1</v>
      </c>
    </row>
    <row r="205" spans="1:7" ht="66">
      <c r="A205" s="71" t="s">
        <v>79</v>
      </c>
      <c r="B205" s="71" t="s">
        <v>319</v>
      </c>
      <c r="C205" s="71" t="s">
        <v>94</v>
      </c>
      <c r="D205" s="77" t="s">
        <v>123</v>
      </c>
      <c r="E205" s="76">
        <f>E206</f>
        <v>1317.8</v>
      </c>
      <c r="F205" s="76">
        <f aca="true" t="shared" si="95" ref="F205:G205">F206</f>
        <v>0</v>
      </c>
      <c r="G205" s="76">
        <f t="shared" si="95"/>
        <v>0</v>
      </c>
    </row>
    <row r="206" spans="1:7" ht="49.5">
      <c r="A206" s="71" t="s">
        <v>79</v>
      </c>
      <c r="B206" s="71" t="s">
        <v>319</v>
      </c>
      <c r="C206" s="71" t="s">
        <v>425</v>
      </c>
      <c r="D206" s="77" t="s">
        <v>426</v>
      </c>
      <c r="E206" s="76">
        <f>'№3'!F396</f>
        <v>1317.8</v>
      </c>
      <c r="F206" s="76">
        <f>'№3'!G396</f>
        <v>0</v>
      </c>
      <c r="G206" s="76">
        <f>'№3'!H396</f>
        <v>0</v>
      </c>
    </row>
    <row r="207" spans="1:7" ht="82.5">
      <c r="A207" s="71" t="s">
        <v>79</v>
      </c>
      <c r="B207" s="71" t="s">
        <v>540</v>
      </c>
      <c r="C207" s="71" t="s">
        <v>94</v>
      </c>
      <c r="D207" s="77" t="s">
        <v>539</v>
      </c>
      <c r="E207" s="76">
        <f>E208</f>
        <v>1393</v>
      </c>
      <c r="F207" s="76">
        <f aca="true" t="shared" si="96" ref="F207:G207">F208</f>
        <v>0</v>
      </c>
      <c r="G207" s="76">
        <f t="shared" si="96"/>
        <v>0</v>
      </c>
    </row>
    <row r="208" spans="1:7" ht="49.5">
      <c r="A208" s="71" t="s">
        <v>79</v>
      </c>
      <c r="B208" s="71" t="s">
        <v>540</v>
      </c>
      <c r="C208" s="71" t="s">
        <v>425</v>
      </c>
      <c r="D208" s="77" t="s">
        <v>426</v>
      </c>
      <c r="E208" s="76">
        <f>'№3'!F398</f>
        <v>1393</v>
      </c>
      <c r="F208" s="76">
        <f>'№3'!G398</f>
        <v>0</v>
      </c>
      <c r="G208" s="76">
        <f>'№3'!H398</f>
        <v>0</v>
      </c>
    </row>
    <row r="209" spans="1:7" ht="66">
      <c r="A209" s="6" t="s">
        <v>79</v>
      </c>
      <c r="B209" s="4" t="s">
        <v>305</v>
      </c>
      <c r="C209" s="4"/>
      <c r="D209" s="22" t="s">
        <v>120</v>
      </c>
      <c r="E209" s="76">
        <f>E210</f>
        <v>3705.1</v>
      </c>
      <c r="F209" s="76">
        <f aca="true" t="shared" si="97" ref="F209:G209">F210</f>
        <v>3705.1</v>
      </c>
      <c r="G209" s="76">
        <f t="shared" si="97"/>
        <v>3705.1</v>
      </c>
    </row>
    <row r="210" spans="1:7" ht="49.5">
      <c r="A210" s="6" t="s">
        <v>79</v>
      </c>
      <c r="B210" s="4" t="s">
        <v>305</v>
      </c>
      <c r="C210" s="48">
        <v>600</v>
      </c>
      <c r="D210" s="5" t="s">
        <v>118</v>
      </c>
      <c r="E210" s="76">
        <f>'№3'!F401</f>
        <v>3705.1</v>
      </c>
      <c r="F210" s="76">
        <f>'№3'!G401</f>
        <v>3705.1</v>
      </c>
      <c r="G210" s="76">
        <f>'№3'!H401</f>
        <v>3705.1</v>
      </c>
    </row>
    <row r="211" spans="1:7" ht="12.75">
      <c r="A211" s="71" t="s">
        <v>340</v>
      </c>
      <c r="B211" s="71" t="s">
        <v>94</v>
      </c>
      <c r="C211" s="71" t="s">
        <v>94</v>
      </c>
      <c r="D211" s="77" t="s">
        <v>341</v>
      </c>
      <c r="E211" s="76">
        <f>E212+E216+E220</f>
        <v>37132.5</v>
      </c>
      <c r="F211" s="76">
        <f aca="true" t="shared" si="98" ref="F211:G211">F212+F216+F220</f>
        <v>36780.2</v>
      </c>
      <c r="G211" s="76">
        <f t="shared" si="98"/>
        <v>36284.2</v>
      </c>
    </row>
    <row r="212" spans="1:7" ht="66">
      <c r="A212" s="71" t="s">
        <v>340</v>
      </c>
      <c r="B212" s="71" t="s">
        <v>286</v>
      </c>
      <c r="C212" s="71" t="s">
        <v>94</v>
      </c>
      <c r="D212" s="77" t="s">
        <v>410</v>
      </c>
      <c r="E212" s="76">
        <f>E213</f>
        <v>8282.4</v>
      </c>
      <c r="F212" s="76">
        <f aca="true" t="shared" si="99" ref="F212:G214">F213</f>
        <v>8282.4</v>
      </c>
      <c r="G212" s="76">
        <f t="shared" si="99"/>
        <v>8282.4</v>
      </c>
    </row>
    <row r="213" spans="1:7" ht="49.5">
      <c r="A213" s="71" t="s">
        <v>340</v>
      </c>
      <c r="B213" s="71" t="s">
        <v>287</v>
      </c>
      <c r="C213" s="71" t="s">
        <v>94</v>
      </c>
      <c r="D213" s="77" t="s">
        <v>115</v>
      </c>
      <c r="E213" s="76">
        <f>E214</f>
        <v>8282.4</v>
      </c>
      <c r="F213" s="76">
        <f t="shared" si="99"/>
        <v>8282.4</v>
      </c>
      <c r="G213" s="76">
        <f t="shared" si="99"/>
        <v>8282.4</v>
      </c>
    </row>
    <row r="214" spans="1:7" ht="82.5">
      <c r="A214" s="71" t="s">
        <v>340</v>
      </c>
      <c r="B214" s="4" t="s">
        <v>306</v>
      </c>
      <c r="C214" s="4"/>
      <c r="D214" s="22" t="s">
        <v>121</v>
      </c>
      <c r="E214" s="76">
        <f>E215</f>
        <v>8282.4</v>
      </c>
      <c r="F214" s="76">
        <f t="shared" si="99"/>
        <v>8282.4</v>
      </c>
      <c r="G214" s="76">
        <f t="shared" si="99"/>
        <v>8282.4</v>
      </c>
    </row>
    <row r="215" spans="1:7" ht="49.5">
      <c r="A215" s="71" t="s">
        <v>340</v>
      </c>
      <c r="B215" s="4" t="s">
        <v>306</v>
      </c>
      <c r="C215" s="48">
        <v>600</v>
      </c>
      <c r="D215" s="5" t="s">
        <v>118</v>
      </c>
      <c r="E215" s="76">
        <f>'№3'!F407</f>
        <v>8282.4</v>
      </c>
      <c r="F215" s="76">
        <f>'№3'!G407</f>
        <v>8282.4</v>
      </c>
      <c r="G215" s="76">
        <f>'№3'!H407</f>
        <v>8282.4</v>
      </c>
    </row>
    <row r="216" spans="1:7" ht="66">
      <c r="A216" s="15" t="s">
        <v>340</v>
      </c>
      <c r="B216" s="4" t="s">
        <v>248</v>
      </c>
      <c r="C216" s="4"/>
      <c r="D216" s="22" t="s">
        <v>151</v>
      </c>
      <c r="E216" s="76">
        <f>E217</f>
        <v>15444.3</v>
      </c>
      <c r="F216" s="76">
        <f aca="true" t="shared" si="100" ref="F216:G218">F217</f>
        <v>15444.3</v>
      </c>
      <c r="G216" s="76">
        <f t="shared" si="100"/>
        <v>15444.3</v>
      </c>
    </row>
    <row r="217" spans="1:7" ht="49.5">
      <c r="A217" s="15" t="s">
        <v>340</v>
      </c>
      <c r="B217" s="4" t="s">
        <v>249</v>
      </c>
      <c r="C217" s="4"/>
      <c r="D217" s="22" t="s">
        <v>152</v>
      </c>
      <c r="E217" s="76">
        <f>E218</f>
        <v>15444.3</v>
      </c>
      <c r="F217" s="76">
        <f t="shared" si="100"/>
        <v>15444.3</v>
      </c>
      <c r="G217" s="76">
        <f t="shared" si="100"/>
        <v>15444.3</v>
      </c>
    </row>
    <row r="218" spans="1:7" ht="33">
      <c r="A218" s="15" t="s">
        <v>340</v>
      </c>
      <c r="B218" s="4" t="s">
        <v>250</v>
      </c>
      <c r="C218" s="4"/>
      <c r="D218" s="22" t="s">
        <v>180</v>
      </c>
      <c r="E218" s="76">
        <f>E219</f>
        <v>15444.3</v>
      </c>
      <c r="F218" s="76">
        <f t="shared" si="100"/>
        <v>15444.3</v>
      </c>
      <c r="G218" s="76">
        <f t="shared" si="100"/>
        <v>15444.3</v>
      </c>
    </row>
    <row r="219" spans="1:7" ht="49.5">
      <c r="A219" s="15" t="s">
        <v>340</v>
      </c>
      <c r="B219" s="4" t="s">
        <v>250</v>
      </c>
      <c r="C219" s="48">
        <v>600</v>
      </c>
      <c r="D219" s="5" t="s">
        <v>118</v>
      </c>
      <c r="E219" s="76">
        <f>'№3'!F160</f>
        <v>15444.3</v>
      </c>
      <c r="F219" s="76">
        <f>'№3'!G160</f>
        <v>15444.3</v>
      </c>
      <c r="G219" s="76">
        <f>'№3'!H160</f>
        <v>15444.3</v>
      </c>
    </row>
    <row r="220" spans="1:7" ht="82.5">
      <c r="A220" s="71" t="s">
        <v>340</v>
      </c>
      <c r="B220" s="71" t="s">
        <v>282</v>
      </c>
      <c r="C220" s="71" t="s">
        <v>94</v>
      </c>
      <c r="D220" s="77" t="s">
        <v>478</v>
      </c>
      <c r="E220" s="76">
        <f>E221</f>
        <v>13405.8</v>
      </c>
      <c r="F220" s="76">
        <f aca="true" t="shared" si="101" ref="F220:G220">F221</f>
        <v>13053.5</v>
      </c>
      <c r="G220" s="76">
        <f t="shared" si="101"/>
        <v>12557.5</v>
      </c>
    </row>
    <row r="221" spans="1:7" ht="33">
      <c r="A221" s="71" t="s">
        <v>340</v>
      </c>
      <c r="B221" s="71" t="s">
        <v>283</v>
      </c>
      <c r="C221" s="71" t="s">
        <v>94</v>
      </c>
      <c r="D221" s="77" t="s">
        <v>140</v>
      </c>
      <c r="E221" s="76">
        <f>E222+E224+E226+E228</f>
        <v>13405.8</v>
      </c>
      <c r="F221" s="76">
        <f aca="true" t="shared" si="102" ref="F221:G221">F222+F224+F226+F228</f>
        <v>13053.5</v>
      </c>
      <c r="G221" s="76">
        <f t="shared" si="102"/>
        <v>12557.5</v>
      </c>
    </row>
    <row r="222" spans="1:7" ht="82.5">
      <c r="A222" s="6" t="s">
        <v>340</v>
      </c>
      <c r="B222" s="6" t="s">
        <v>284</v>
      </c>
      <c r="C222" s="48"/>
      <c r="D222" s="5" t="s">
        <v>141</v>
      </c>
      <c r="E222" s="76">
        <f>E223</f>
        <v>12517.9</v>
      </c>
      <c r="F222" s="76">
        <f aca="true" t="shared" si="103" ref="F222:G222">F223</f>
        <v>12517.9</v>
      </c>
      <c r="G222" s="76">
        <f t="shared" si="103"/>
        <v>12517.9</v>
      </c>
    </row>
    <row r="223" spans="1:7" ht="49.5">
      <c r="A223" s="6" t="s">
        <v>340</v>
      </c>
      <c r="B223" s="6" t="s">
        <v>284</v>
      </c>
      <c r="C223" s="48">
        <v>600</v>
      </c>
      <c r="D223" s="5" t="s">
        <v>118</v>
      </c>
      <c r="E223" s="76">
        <f>'№3'!F308</f>
        <v>12517.9</v>
      </c>
      <c r="F223" s="76">
        <f>'№3'!G308</f>
        <v>12517.9</v>
      </c>
      <c r="G223" s="76">
        <f>'№3'!H308</f>
        <v>12517.9</v>
      </c>
    </row>
    <row r="224" spans="1:7" ht="82.5">
      <c r="A224" s="71" t="s">
        <v>340</v>
      </c>
      <c r="B224" s="71" t="s">
        <v>285</v>
      </c>
      <c r="C224" s="71" t="s">
        <v>94</v>
      </c>
      <c r="D224" s="77" t="s">
        <v>200</v>
      </c>
      <c r="E224" s="76">
        <f>E225</f>
        <v>713.9</v>
      </c>
      <c r="F224" s="76">
        <v>391.6</v>
      </c>
      <c r="G224" s="76">
        <v>0</v>
      </c>
    </row>
    <row r="225" spans="1:7" ht="49.5">
      <c r="A225" s="71" t="s">
        <v>340</v>
      </c>
      <c r="B225" s="71" t="s">
        <v>285</v>
      </c>
      <c r="C225" s="71" t="s">
        <v>425</v>
      </c>
      <c r="D225" s="77" t="s">
        <v>426</v>
      </c>
      <c r="E225" s="76">
        <f>'№3'!F310</f>
        <v>713.9</v>
      </c>
      <c r="F225" s="76">
        <v>391.6</v>
      </c>
      <c r="G225" s="76">
        <v>0</v>
      </c>
    </row>
    <row r="226" spans="1:7" ht="49.5">
      <c r="A226" s="71" t="s">
        <v>340</v>
      </c>
      <c r="B226" s="71" t="s">
        <v>481</v>
      </c>
      <c r="C226" s="71" t="s">
        <v>94</v>
      </c>
      <c r="D226" s="77" t="s">
        <v>482</v>
      </c>
      <c r="E226" s="76">
        <v>144</v>
      </c>
      <c r="F226" s="76">
        <v>144</v>
      </c>
      <c r="G226" s="76">
        <v>39.6</v>
      </c>
    </row>
    <row r="227" spans="1:7" ht="49.5">
      <c r="A227" s="71" t="s">
        <v>340</v>
      </c>
      <c r="B227" s="71" t="s">
        <v>481</v>
      </c>
      <c r="C227" s="71" t="s">
        <v>425</v>
      </c>
      <c r="D227" s="77" t="s">
        <v>426</v>
      </c>
      <c r="E227" s="76">
        <v>144</v>
      </c>
      <c r="F227" s="76">
        <v>144</v>
      </c>
      <c r="G227" s="76">
        <v>39.6</v>
      </c>
    </row>
    <row r="228" spans="1:7" ht="99">
      <c r="A228" s="71" t="s">
        <v>340</v>
      </c>
      <c r="B228" s="71" t="s">
        <v>544</v>
      </c>
      <c r="C228" s="71" t="s">
        <v>94</v>
      </c>
      <c r="D228" s="77" t="s">
        <v>543</v>
      </c>
      <c r="E228" s="76">
        <f>E229</f>
        <v>30</v>
      </c>
      <c r="F228" s="76">
        <f aca="true" t="shared" si="104" ref="F228:G228">F229</f>
        <v>0</v>
      </c>
      <c r="G228" s="76">
        <f t="shared" si="104"/>
        <v>0</v>
      </c>
    </row>
    <row r="229" spans="1:7" ht="49.5">
      <c r="A229" s="71" t="s">
        <v>340</v>
      </c>
      <c r="B229" s="71" t="s">
        <v>544</v>
      </c>
      <c r="C229" s="71" t="s">
        <v>425</v>
      </c>
      <c r="D229" s="77" t="s">
        <v>426</v>
      </c>
      <c r="E229" s="76">
        <f>'№3'!F314</f>
        <v>30</v>
      </c>
      <c r="F229" s="76">
        <f>'№3'!G314</f>
        <v>0</v>
      </c>
      <c r="G229" s="76">
        <f>'№3'!H314</f>
        <v>0</v>
      </c>
    </row>
    <row r="230" spans="1:7" ht="33">
      <c r="A230" s="71" t="s">
        <v>64</v>
      </c>
      <c r="B230" s="71" t="s">
        <v>94</v>
      </c>
      <c r="C230" s="71" t="s">
        <v>94</v>
      </c>
      <c r="D230" s="77" t="s">
        <v>55</v>
      </c>
      <c r="E230" s="76">
        <f>E231</f>
        <v>6647.200000000001</v>
      </c>
      <c r="F230" s="76">
        <f aca="true" t="shared" si="105" ref="F230:G230">F231</f>
        <v>5509.2</v>
      </c>
      <c r="G230" s="76">
        <f t="shared" si="105"/>
        <v>5353.599999999999</v>
      </c>
    </row>
    <row r="231" spans="1:7" ht="66">
      <c r="A231" s="71" t="s">
        <v>64</v>
      </c>
      <c r="B231" s="71" t="s">
        <v>286</v>
      </c>
      <c r="C231" s="71" t="s">
        <v>94</v>
      </c>
      <c r="D231" s="77" t="s">
        <v>410</v>
      </c>
      <c r="E231" s="76">
        <f>E232+E235+E252</f>
        <v>6647.200000000001</v>
      </c>
      <c r="F231" s="76">
        <f aca="true" t="shared" si="106" ref="F231:G231">F232+F235+F252</f>
        <v>5509.2</v>
      </c>
      <c r="G231" s="76">
        <f t="shared" si="106"/>
        <v>5353.599999999999</v>
      </c>
    </row>
    <row r="232" spans="1:7" ht="49.5">
      <c r="A232" s="71" t="s">
        <v>64</v>
      </c>
      <c r="B232" s="71" t="s">
        <v>287</v>
      </c>
      <c r="C232" s="71" t="s">
        <v>94</v>
      </c>
      <c r="D232" s="77" t="s">
        <v>115</v>
      </c>
      <c r="E232" s="76">
        <f>E233</f>
        <v>163</v>
      </c>
      <c r="F232" s="76">
        <f aca="true" t="shared" si="107" ref="F232:G233">F233</f>
        <v>168.7</v>
      </c>
      <c r="G232" s="76">
        <f t="shared" si="107"/>
        <v>0</v>
      </c>
    </row>
    <row r="233" spans="1:7" ht="33">
      <c r="A233" s="71" t="s">
        <v>64</v>
      </c>
      <c r="B233" s="71" t="s">
        <v>509</v>
      </c>
      <c r="C233" s="71" t="s">
        <v>94</v>
      </c>
      <c r="D233" s="77" t="s">
        <v>197</v>
      </c>
      <c r="E233" s="76">
        <f>E234</f>
        <v>163</v>
      </c>
      <c r="F233" s="76">
        <f t="shared" si="107"/>
        <v>168.7</v>
      </c>
      <c r="G233" s="76">
        <f t="shared" si="107"/>
        <v>0</v>
      </c>
    </row>
    <row r="234" spans="1:7" ht="33">
      <c r="A234" s="71" t="s">
        <v>64</v>
      </c>
      <c r="B234" s="71" t="s">
        <v>509</v>
      </c>
      <c r="C234" s="71" t="s">
        <v>101</v>
      </c>
      <c r="D234" s="77" t="s">
        <v>102</v>
      </c>
      <c r="E234" s="76">
        <f>'№3'!F413</f>
        <v>163</v>
      </c>
      <c r="F234" s="76">
        <f>'№3'!G413</f>
        <v>168.7</v>
      </c>
      <c r="G234" s="76">
        <f>'№3'!H413</f>
        <v>0</v>
      </c>
    </row>
    <row r="235" spans="1:7" ht="82.5">
      <c r="A235" s="71" t="s">
        <v>64</v>
      </c>
      <c r="B235" s="71" t="s">
        <v>288</v>
      </c>
      <c r="C235" s="71" t="s">
        <v>94</v>
      </c>
      <c r="D235" s="77" t="s">
        <v>483</v>
      </c>
      <c r="E235" s="76">
        <f>E236+E238+E240+E242+E244+E246+E248+E250</f>
        <v>5413.6</v>
      </c>
      <c r="F235" s="76">
        <f aca="true" t="shared" si="108" ref="F235:G235">F236+F238+F240+F242+F244+F246+F248+F250</f>
        <v>5340.5</v>
      </c>
      <c r="G235" s="76">
        <f t="shared" si="108"/>
        <v>5353.599999999999</v>
      </c>
    </row>
    <row r="236" spans="1:7" ht="33">
      <c r="A236" s="6" t="s">
        <v>64</v>
      </c>
      <c r="B236" s="4" t="s">
        <v>291</v>
      </c>
      <c r="C236" s="4"/>
      <c r="D236" s="22" t="s">
        <v>137</v>
      </c>
      <c r="E236" s="76">
        <f>E237</f>
        <v>4953.1</v>
      </c>
      <c r="F236" s="76">
        <f aca="true" t="shared" si="109" ref="F236:G236">F237</f>
        <v>4953.1</v>
      </c>
      <c r="G236" s="76">
        <f t="shared" si="109"/>
        <v>4953.1</v>
      </c>
    </row>
    <row r="237" spans="1:7" ht="49.5">
      <c r="A237" s="6" t="s">
        <v>64</v>
      </c>
      <c r="B237" s="4" t="s">
        <v>291</v>
      </c>
      <c r="C237" s="48">
        <v>600</v>
      </c>
      <c r="D237" s="5" t="s">
        <v>118</v>
      </c>
      <c r="E237" s="76">
        <f>'№3'!F320</f>
        <v>4953.1</v>
      </c>
      <c r="F237" s="76">
        <f>'№3'!G320</f>
        <v>4953.1</v>
      </c>
      <c r="G237" s="76">
        <f>'№3'!H320</f>
        <v>4953.1</v>
      </c>
    </row>
    <row r="238" spans="1:7" ht="33">
      <c r="A238" s="71" t="s">
        <v>64</v>
      </c>
      <c r="B238" s="71" t="s">
        <v>289</v>
      </c>
      <c r="C238" s="71" t="s">
        <v>94</v>
      </c>
      <c r="D238" s="77" t="s">
        <v>135</v>
      </c>
      <c r="E238" s="76">
        <f>E239</f>
        <v>19.9</v>
      </c>
      <c r="F238" s="76">
        <f aca="true" t="shared" si="110" ref="F238:G238">F239</f>
        <v>21.9</v>
      </c>
      <c r="G238" s="76">
        <f t="shared" si="110"/>
        <v>23.9</v>
      </c>
    </row>
    <row r="239" spans="1:7" ht="33">
      <c r="A239" s="71" t="s">
        <v>64</v>
      </c>
      <c r="B239" s="71" t="s">
        <v>289</v>
      </c>
      <c r="C239" s="71" t="s">
        <v>101</v>
      </c>
      <c r="D239" s="77" t="s">
        <v>102</v>
      </c>
      <c r="E239" s="76">
        <f>'№3'!F322</f>
        <v>19.9</v>
      </c>
      <c r="F239" s="76">
        <f>'№3'!G322</f>
        <v>21.9</v>
      </c>
      <c r="G239" s="76">
        <f>'№3'!H322</f>
        <v>23.9</v>
      </c>
    </row>
    <row r="240" spans="1:7" ht="49.5">
      <c r="A240" s="71" t="s">
        <v>64</v>
      </c>
      <c r="B240" s="71" t="s">
        <v>292</v>
      </c>
      <c r="C240" s="71" t="s">
        <v>94</v>
      </c>
      <c r="D240" s="77" t="s">
        <v>486</v>
      </c>
      <c r="E240" s="76">
        <f>E241</f>
        <v>256.6</v>
      </c>
      <c r="F240" s="76">
        <f aca="true" t="shared" si="111" ref="F240:G240">F241</f>
        <v>176.4</v>
      </c>
      <c r="G240" s="76">
        <f t="shared" si="111"/>
        <v>182.4</v>
      </c>
    </row>
    <row r="241" spans="1:7" ht="49.5">
      <c r="A241" s="71" t="s">
        <v>64</v>
      </c>
      <c r="B241" s="71" t="s">
        <v>292</v>
      </c>
      <c r="C241" s="71" t="s">
        <v>425</v>
      </c>
      <c r="D241" s="77" t="s">
        <v>426</v>
      </c>
      <c r="E241" s="76">
        <f>'№3'!F324</f>
        <v>256.6</v>
      </c>
      <c r="F241" s="76">
        <f>'№3'!G324</f>
        <v>176.4</v>
      </c>
      <c r="G241" s="76">
        <f>'№3'!H324</f>
        <v>182.4</v>
      </c>
    </row>
    <row r="242" spans="1:7" ht="49.5">
      <c r="A242" s="71" t="s">
        <v>64</v>
      </c>
      <c r="B242" s="71" t="s">
        <v>290</v>
      </c>
      <c r="C242" s="71" t="s">
        <v>94</v>
      </c>
      <c r="D242" s="77" t="s">
        <v>136</v>
      </c>
      <c r="E242" s="76">
        <f>E243</f>
        <v>13.5</v>
      </c>
      <c r="F242" s="76">
        <f aca="true" t="shared" si="112" ref="F242:G242">F243</f>
        <v>14</v>
      </c>
      <c r="G242" s="76">
        <f t="shared" si="112"/>
        <v>14.5</v>
      </c>
    </row>
    <row r="243" spans="1:7" ht="49.5">
      <c r="A243" s="71" t="s">
        <v>64</v>
      </c>
      <c r="B243" s="71" t="s">
        <v>290</v>
      </c>
      <c r="C243" s="71" t="s">
        <v>97</v>
      </c>
      <c r="D243" s="77" t="s">
        <v>353</v>
      </c>
      <c r="E243" s="76">
        <f>'№3'!F326</f>
        <v>13.5</v>
      </c>
      <c r="F243" s="76">
        <f>'№3'!G326</f>
        <v>14</v>
      </c>
      <c r="G243" s="76">
        <f>'№3'!H326</f>
        <v>14.5</v>
      </c>
    </row>
    <row r="244" spans="1:7" ht="33">
      <c r="A244" s="71" t="s">
        <v>64</v>
      </c>
      <c r="B244" s="71" t="s">
        <v>293</v>
      </c>
      <c r="C244" s="71" t="s">
        <v>94</v>
      </c>
      <c r="D244" s="77" t="s">
        <v>138</v>
      </c>
      <c r="E244" s="76">
        <f>E245</f>
        <v>47.6</v>
      </c>
      <c r="F244" s="76">
        <f aca="true" t="shared" si="113" ref="F244:G244">F245</f>
        <v>49.3</v>
      </c>
      <c r="G244" s="76">
        <f t="shared" si="113"/>
        <v>51</v>
      </c>
    </row>
    <row r="245" spans="1:7" ht="49.5">
      <c r="A245" s="71" t="s">
        <v>64</v>
      </c>
      <c r="B245" s="71" t="s">
        <v>293</v>
      </c>
      <c r="C245" s="71" t="s">
        <v>425</v>
      </c>
      <c r="D245" s="77" t="s">
        <v>426</v>
      </c>
      <c r="E245" s="76">
        <f>'№3'!F328</f>
        <v>47.6</v>
      </c>
      <c r="F245" s="76">
        <f>'№3'!G328</f>
        <v>49.3</v>
      </c>
      <c r="G245" s="76">
        <f>'№3'!H328</f>
        <v>51</v>
      </c>
    </row>
    <row r="246" spans="1:7" ht="49.5">
      <c r="A246" s="71" t="s">
        <v>64</v>
      </c>
      <c r="B246" s="71" t="s">
        <v>321</v>
      </c>
      <c r="C246" s="71" t="s">
        <v>94</v>
      </c>
      <c r="D246" s="77" t="s">
        <v>201</v>
      </c>
      <c r="E246" s="76">
        <f>E247</f>
        <v>21.7</v>
      </c>
      <c r="F246" s="76">
        <f aca="true" t="shared" si="114" ref="F246:G246">F247</f>
        <v>22.3</v>
      </c>
      <c r="G246" s="76">
        <f t="shared" si="114"/>
        <v>22.9</v>
      </c>
    </row>
    <row r="247" spans="1:7" ht="49.5">
      <c r="A247" s="71" t="s">
        <v>64</v>
      </c>
      <c r="B247" s="71" t="s">
        <v>321</v>
      </c>
      <c r="C247" s="71" t="s">
        <v>97</v>
      </c>
      <c r="D247" s="77" t="s">
        <v>353</v>
      </c>
      <c r="E247" s="76">
        <f>'№3'!F330</f>
        <v>21.7</v>
      </c>
      <c r="F247" s="76">
        <f>'№3'!G330</f>
        <v>22.3</v>
      </c>
      <c r="G247" s="76">
        <f>'№3'!H330</f>
        <v>22.9</v>
      </c>
    </row>
    <row r="248" spans="1:7" ht="49.5">
      <c r="A248" s="71" t="s">
        <v>64</v>
      </c>
      <c r="B248" s="71" t="s">
        <v>487</v>
      </c>
      <c r="C248" s="71" t="s">
        <v>94</v>
      </c>
      <c r="D248" s="77" t="s">
        <v>488</v>
      </c>
      <c r="E248" s="76">
        <f>E249</f>
        <v>36</v>
      </c>
      <c r="F248" s="76">
        <f aca="true" t="shared" si="115" ref="F248:G248">F249</f>
        <v>36</v>
      </c>
      <c r="G248" s="76">
        <f t="shared" si="115"/>
        <v>36</v>
      </c>
    </row>
    <row r="249" spans="1:7" ht="33">
      <c r="A249" s="71" t="s">
        <v>64</v>
      </c>
      <c r="B249" s="71" t="s">
        <v>487</v>
      </c>
      <c r="C249" s="71" t="s">
        <v>101</v>
      </c>
      <c r="D249" s="77" t="s">
        <v>102</v>
      </c>
      <c r="E249" s="76">
        <f>'№3'!F332</f>
        <v>36</v>
      </c>
      <c r="F249" s="76">
        <f>'№3'!G332</f>
        <v>36</v>
      </c>
      <c r="G249" s="76">
        <f>'№3'!H332</f>
        <v>36</v>
      </c>
    </row>
    <row r="250" spans="1:7" ht="66">
      <c r="A250" s="71" t="s">
        <v>64</v>
      </c>
      <c r="B250" s="71" t="s">
        <v>491</v>
      </c>
      <c r="C250" s="71" t="s">
        <v>94</v>
      </c>
      <c r="D250" s="77" t="s">
        <v>139</v>
      </c>
      <c r="E250" s="76">
        <f>E251</f>
        <v>65.2</v>
      </c>
      <c r="F250" s="76">
        <f aca="true" t="shared" si="116" ref="F250:G250">F251</f>
        <v>67.5</v>
      </c>
      <c r="G250" s="76">
        <f t="shared" si="116"/>
        <v>69.8</v>
      </c>
    </row>
    <row r="251" spans="1:7" ht="49.5">
      <c r="A251" s="71" t="s">
        <v>64</v>
      </c>
      <c r="B251" s="71" t="s">
        <v>491</v>
      </c>
      <c r="C251" s="71" t="s">
        <v>425</v>
      </c>
      <c r="D251" s="77" t="s">
        <v>426</v>
      </c>
      <c r="E251" s="76">
        <f>'№3'!F335</f>
        <v>65.2</v>
      </c>
      <c r="F251" s="76">
        <f>'№3'!G335</f>
        <v>67.5</v>
      </c>
      <c r="G251" s="76">
        <f>'№3'!H335</f>
        <v>69.8</v>
      </c>
    </row>
    <row r="252" spans="1:7" ht="132">
      <c r="A252" s="71" t="s">
        <v>64</v>
      </c>
      <c r="B252" s="71" t="s">
        <v>411</v>
      </c>
      <c r="C252" s="71" t="s">
        <v>94</v>
      </c>
      <c r="D252" s="77" t="s">
        <v>412</v>
      </c>
      <c r="E252" s="76">
        <f>E253</f>
        <v>1070.6</v>
      </c>
      <c r="F252" s="76">
        <f aca="true" t="shared" si="117" ref="F252:G253">F253</f>
        <v>0</v>
      </c>
      <c r="G252" s="76">
        <f t="shared" si="117"/>
        <v>0</v>
      </c>
    </row>
    <row r="253" spans="1:7" ht="132">
      <c r="A253" s="71" t="s">
        <v>64</v>
      </c>
      <c r="B253" s="71" t="s">
        <v>415</v>
      </c>
      <c r="C253" s="71" t="s">
        <v>94</v>
      </c>
      <c r="D253" s="77" t="s">
        <v>416</v>
      </c>
      <c r="E253" s="76">
        <f>E254</f>
        <v>1070.6</v>
      </c>
      <c r="F253" s="76">
        <f t="shared" si="117"/>
        <v>0</v>
      </c>
      <c r="G253" s="76">
        <f t="shared" si="117"/>
        <v>0</v>
      </c>
    </row>
    <row r="254" spans="1:7" ht="49.5">
      <c r="A254" s="71" t="s">
        <v>64</v>
      </c>
      <c r="B254" s="71" t="s">
        <v>415</v>
      </c>
      <c r="C254" s="71" t="s">
        <v>97</v>
      </c>
      <c r="D254" s="77" t="s">
        <v>353</v>
      </c>
      <c r="E254" s="76">
        <f>'№3'!F166</f>
        <v>1070.6</v>
      </c>
      <c r="F254" s="76">
        <f>'№3'!G166</f>
        <v>0</v>
      </c>
      <c r="G254" s="76">
        <f>'№3'!H166</f>
        <v>0</v>
      </c>
    </row>
    <row r="255" spans="1:7" ht="12.75">
      <c r="A255" s="71" t="s">
        <v>80</v>
      </c>
      <c r="B255" s="71" t="s">
        <v>94</v>
      </c>
      <c r="C255" s="71" t="s">
        <v>94</v>
      </c>
      <c r="D255" s="77" t="s">
        <v>18</v>
      </c>
      <c r="E255" s="76">
        <f>E256</f>
        <v>13928.199999999999</v>
      </c>
      <c r="F255" s="76">
        <f aca="true" t="shared" si="118" ref="F255:G255">F256</f>
        <v>13928.199999999999</v>
      </c>
      <c r="G255" s="76">
        <f t="shared" si="118"/>
        <v>13928.199999999999</v>
      </c>
    </row>
    <row r="256" spans="1:7" ht="66">
      <c r="A256" s="71" t="s">
        <v>80</v>
      </c>
      <c r="B256" s="71" t="s">
        <v>286</v>
      </c>
      <c r="C256" s="71" t="s">
        <v>94</v>
      </c>
      <c r="D256" s="77" t="s">
        <v>410</v>
      </c>
      <c r="E256" s="76">
        <f>E257</f>
        <v>13928.199999999999</v>
      </c>
      <c r="F256" s="76">
        <f aca="true" t="shared" si="119" ref="F256:G256">F257</f>
        <v>13928.199999999999</v>
      </c>
      <c r="G256" s="76">
        <f t="shared" si="119"/>
        <v>13928.199999999999</v>
      </c>
    </row>
    <row r="257" spans="1:7" ht="12.75">
      <c r="A257" s="71" t="s">
        <v>80</v>
      </c>
      <c r="B257" s="71" t="s">
        <v>310</v>
      </c>
      <c r="C257" s="71" t="s">
        <v>94</v>
      </c>
      <c r="D257" s="77" t="s">
        <v>2</v>
      </c>
      <c r="E257" s="76">
        <f>E258+E262+E265</f>
        <v>13928.199999999999</v>
      </c>
      <c r="F257" s="76">
        <f aca="true" t="shared" si="120" ref="F257:G257">F258+F262+F265</f>
        <v>13928.199999999999</v>
      </c>
      <c r="G257" s="76">
        <f t="shared" si="120"/>
        <v>13928.199999999999</v>
      </c>
    </row>
    <row r="258" spans="1:7" ht="66">
      <c r="A258" s="71" t="s">
        <v>80</v>
      </c>
      <c r="B258" s="71" t="s">
        <v>312</v>
      </c>
      <c r="C258" s="71" t="s">
        <v>94</v>
      </c>
      <c r="D258" s="77" t="s">
        <v>125</v>
      </c>
      <c r="E258" s="76">
        <f>E259+E260+E261</f>
        <v>8749.4</v>
      </c>
      <c r="F258" s="76">
        <f aca="true" t="shared" si="121" ref="F258:G258">F259+F260+F261</f>
        <v>8749.4</v>
      </c>
      <c r="G258" s="76">
        <f t="shared" si="121"/>
        <v>8749.4</v>
      </c>
    </row>
    <row r="259" spans="1:7" ht="99">
      <c r="A259" s="71" t="s">
        <v>80</v>
      </c>
      <c r="B259" s="71" t="s">
        <v>312</v>
      </c>
      <c r="C259" s="71" t="s">
        <v>96</v>
      </c>
      <c r="D259" s="77" t="s">
        <v>3</v>
      </c>
      <c r="E259" s="76">
        <f>'№3'!F419</f>
        <v>6262.2</v>
      </c>
      <c r="F259" s="76">
        <f>'№3'!G419</f>
        <v>6262.2</v>
      </c>
      <c r="G259" s="76">
        <f>'№3'!H419</f>
        <v>6262.2</v>
      </c>
    </row>
    <row r="260" spans="1:7" ht="49.5">
      <c r="A260" s="71" t="s">
        <v>80</v>
      </c>
      <c r="B260" s="71" t="s">
        <v>312</v>
      </c>
      <c r="C260" s="71" t="s">
        <v>97</v>
      </c>
      <c r="D260" s="77" t="s">
        <v>353</v>
      </c>
      <c r="E260" s="76">
        <f>'№3'!F420</f>
        <v>2293.4</v>
      </c>
      <c r="F260" s="76">
        <f>'№3'!G420</f>
        <v>2293.4</v>
      </c>
      <c r="G260" s="76">
        <f>'№3'!H420</f>
        <v>2293.4</v>
      </c>
    </row>
    <row r="261" spans="1:7" ht="12.75">
      <c r="A261" s="71" t="s">
        <v>80</v>
      </c>
      <c r="B261" s="71" t="s">
        <v>312</v>
      </c>
      <c r="C261" s="71" t="s">
        <v>98</v>
      </c>
      <c r="D261" s="77" t="s">
        <v>99</v>
      </c>
      <c r="E261" s="76">
        <f>'№3'!F421</f>
        <v>193.8</v>
      </c>
      <c r="F261" s="76">
        <f>'№3'!G421</f>
        <v>193.8</v>
      </c>
      <c r="G261" s="76">
        <f>'№3'!H421</f>
        <v>193.8</v>
      </c>
    </row>
    <row r="262" spans="1:7" ht="66">
      <c r="A262" s="71" t="s">
        <v>80</v>
      </c>
      <c r="B262" s="71" t="s">
        <v>313</v>
      </c>
      <c r="C262" s="71" t="s">
        <v>94</v>
      </c>
      <c r="D262" s="77" t="s">
        <v>126</v>
      </c>
      <c r="E262" s="76">
        <f>E263+E264</f>
        <v>3348.9</v>
      </c>
      <c r="F262" s="76">
        <f aca="true" t="shared" si="122" ref="F262:G262">F263+F264</f>
        <v>3348.9</v>
      </c>
      <c r="G262" s="76">
        <f t="shared" si="122"/>
        <v>3348.9</v>
      </c>
    </row>
    <row r="263" spans="1:7" ht="99">
      <c r="A263" s="71" t="s">
        <v>80</v>
      </c>
      <c r="B263" s="71" t="s">
        <v>313</v>
      </c>
      <c r="C263" s="71" t="s">
        <v>96</v>
      </c>
      <c r="D263" s="77" t="s">
        <v>3</v>
      </c>
      <c r="E263" s="76">
        <f>'№3'!F423</f>
        <v>2756.5</v>
      </c>
      <c r="F263" s="76">
        <f>'№3'!G423</f>
        <v>2756.5</v>
      </c>
      <c r="G263" s="76">
        <f>'№3'!H423</f>
        <v>2756.5</v>
      </c>
    </row>
    <row r="264" spans="1:7" ht="49.5">
      <c r="A264" s="71" t="s">
        <v>80</v>
      </c>
      <c r="B264" s="71" t="s">
        <v>313</v>
      </c>
      <c r="C264" s="71" t="s">
        <v>97</v>
      </c>
      <c r="D264" s="77" t="s">
        <v>353</v>
      </c>
      <c r="E264" s="76">
        <f>'№3'!F424</f>
        <v>592.4</v>
      </c>
      <c r="F264" s="76">
        <f>'№3'!G424</f>
        <v>592.4</v>
      </c>
      <c r="G264" s="76">
        <f>'№3'!H424</f>
        <v>592.4</v>
      </c>
    </row>
    <row r="265" spans="1:7" ht="115.5">
      <c r="A265" s="71" t="s">
        <v>80</v>
      </c>
      <c r="B265" s="71" t="s">
        <v>311</v>
      </c>
      <c r="C265" s="71" t="s">
        <v>94</v>
      </c>
      <c r="D265" s="77" t="s">
        <v>354</v>
      </c>
      <c r="E265" s="76">
        <f>E266</f>
        <v>1829.9</v>
      </c>
      <c r="F265" s="76">
        <f aca="true" t="shared" si="123" ref="F265:G265">F266</f>
        <v>1829.9</v>
      </c>
      <c r="G265" s="76">
        <f t="shared" si="123"/>
        <v>1829.9</v>
      </c>
    </row>
    <row r="266" spans="1:7" ht="99">
      <c r="A266" s="71" t="s">
        <v>80</v>
      </c>
      <c r="B266" s="71" t="s">
        <v>311</v>
      </c>
      <c r="C266" s="71" t="s">
        <v>96</v>
      </c>
      <c r="D266" s="77" t="s">
        <v>3</v>
      </c>
      <c r="E266" s="76">
        <f>'№3'!F426</f>
        <v>1829.9</v>
      </c>
      <c r="F266" s="76">
        <f>'№3'!G426</f>
        <v>1829.9</v>
      </c>
      <c r="G266" s="76">
        <f>'№3'!H426</f>
        <v>1829.9</v>
      </c>
    </row>
    <row r="267" spans="1:7" ht="12.75">
      <c r="A267" s="72" t="s">
        <v>67</v>
      </c>
      <c r="B267" s="72" t="s">
        <v>94</v>
      </c>
      <c r="C267" s="72" t="s">
        <v>94</v>
      </c>
      <c r="D267" s="3" t="s">
        <v>112</v>
      </c>
      <c r="E267" s="74">
        <f>E268</f>
        <v>22461.199999999997</v>
      </c>
      <c r="F267" s="74">
        <f aca="true" t="shared" si="124" ref="F267:G269">F268</f>
        <v>22473.2</v>
      </c>
      <c r="G267" s="74">
        <f t="shared" si="124"/>
        <v>22485.3</v>
      </c>
    </row>
    <row r="268" spans="1:7" ht="12.75">
      <c r="A268" s="71" t="s">
        <v>68</v>
      </c>
      <c r="B268" s="71" t="s">
        <v>94</v>
      </c>
      <c r="C268" s="71" t="s">
        <v>94</v>
      </c>
      <c r="D268" s="77" t="s">
        <v>19</v>
      </c>
      <c r="E268" s="76">
        <f>E269</f>
        <v>22461.199999999997</v>
      </c>
      <c r="F268" s="76">
        <f t="shared" si="124"/>
        <v>22473.2</v>
      </c>
      <c r="G268" s="76">
        <f t="shared" si="124"/>
        <v>22485.3</v>
      </c>
    </row>
    <row r="269" spans="1:7" ht="66">
      <c r="A269" s="71" t="s">
        <v>68</v>
      </c>
      <c r="B269" s="71" t="s">
        <v>248</v>
      </c>
      <c r="C269" s="71" t="s">
        <v>94</v>
      </c>
      <c r="D269" s="77" t="s">
        <v>417</v>
      </c>
      <c r="E269" s="76">
        <f>E270</f>
        <v>22461.199999999997</v>
      </c>
      <c r="F269" s="76">
        <f t="shared" si="124"/>
        <v>22473.2</v>
      </c>
      <c r="G269" s="76">
        <f t="shared" si="124"/>
        <v>22485.3</v>
      </c>
    </row>
    <row r="270" spans="1:7" ht="49.5">
      <c r="A270" s="71" t="s">
        <v>68</v>
      </c>
      <c r="B270" s="71" t="s">
        <v>249</v>
      </c>
      <c r="C270" s="71" t="s">
        <v>94</v>
      </c>
      <c r="D270" s="77" t="s">
        <v>152</v>
      </c>
      <c r="E270" s="76">
        <f>E271+E273+E275+E279+E281</f>
        <v>22461.199999999997</v>
      </c>
      <c r="F270" s="76">
        <f aca="true" t="shared" si="125" ref="F270:G270">F271+F273+F275+F279+F281</f>
        <v>22473.2</v>
      </c>
      <c r="G270" s="76">
        <f t="shared" si="125"/>
        <v>22485.3</v>
      </c>
    </row>
    <row r="271" spans="1:7" ht="49.5">
      <c r="A271" s="71" t="s">
        <v>68</v>
      </c>
      <c r="B271" s="71" t="s">
        <v>253</v>
      </c>
      <c r="C271" s="71" t="s">
        <v>94</v>
      </c>
      <c r="D271" s="77" t="s">
        <v>420</v>
      </c>
      <c r="E271" s="76">
        <f>E272</f>
        <v>155.1</v>
      </c>
      <c r="F271" s="76">
        <f aca="true" t="shared" si="126" ref="F271:G271">F272</f>
        <v>160.6</v>
      </c>
      <c r="G271" s="76">
        <f t="shared" si="126"/>
        <v>166.1</v>
      </c>
    </row>
    <row r="272" spans="1:7" ht="49.5">
      <c r="A272" s="71" t="s">
        <v>68</v>
      </c>
      <c r="B272" s="71" t="s">
        <v>253</v>
      </c>
      <c r="C272" s="71" t="s">
        <v>97</v>
      </c>
      <c r="D272" s="77" t="s">
        <v>353</v>
      </c>
      <c r="E272" s="76">
        <f>'№3'!F173</f>
        <v>155.1</v>
      </c>
      <c r="F272" s="76">
        <f>'№3'!G173</f>
        <v>160.6</v>
      </c>
      <c r="G272" s="76">
        <f>'№3'!H173</f>
        <v>166.1</v>
      </c>
    </row>
    <row r="273" spans="1:7" ht="49.5">
      <c r="A273" s="71" t="s">
        <v>68</v>
      </c>
      <c r="B273" s="71" t="s">
        <v>316</v>
      </c>
      <c r="C273" s="71" t="s">
        <v>94</v>
      </c>
      <c r="D273" s="77" t="s">
        <v>153</v>
      </c>
      <c r="E273" s="76">
        <f>E274</f>
        <v>155.3</v>
      </c>
      <c r="F273" s="76">
        <f aca="true" t="shared" si="127" ref="F273:G273">F274</f>
        <v>160.7</v>
      </c>
      <c r="G273" s="76">
        <f t="shared" si="127"/>
        <v>166.2</v>
      </c>
    </row>
    <row r="274" spans="1:7" ht="49.5">
      <c r="A274" s="71" t="s">
        <v>68</v>
      </c>
      <c r="B274" s="71" t="s">
        <v>316</v>
      </c>
      <c r="C274" s="71" t="s">
        <v>97</v>
      </c>
      <c r="D274" s="77" t="s">
        <v>353</v>
      </c>
      <c r="E274" s="76">
        <f>'№3'!F175</f>
        <v>155.3</v>
      </c>
      <c r="F274" s="76">
        <f>'№3'!G175</f>
        <v>160.7</v>
      </c>
      <c r="G274" s="76">
        <f>'№3'!H175</f>
        <v>166.2</v>
      </c>
    </row>
    <row r="275" spans="1:7" ht="33">
      <c r="A275" s="71" t="s">
        <v>68</v>
      </c>
      <c r="B275" s="71" t="s">
        <v>254</v>
      </c>
      <c r="C275" s="71" t="s">
        <v>94</v>
      </c>
      <c r="D275" s="77" t="s">
        <v>421</v>
      </c>
      <c r="E275" s="76">
        <f>E276+E277+E278</f>
        <v>8787.4</v>
      </c>
      <c r="F275" s="76">
        <f aca="true" t="shared" si="128" ref="F275:G275">F276+F277+F278</f>
        <v>8787.4</v>
      </c>
      <c r="G275" s="76">
        <f t="shared" si="128"/>
        <v>8787.4</v>
      </c>
    </row>
    <row r="276" spans="1:7" ht="99">
      <c r="A276" s="71" t="s">
        <v>68</v>
      </c>
      <c r="B276" s="71" t="s">
        <v>254</v>
      </c>
      <c r="C276" s="71" t="s">
        <v>96</v>
      </c>
      <c r="D276" s="77" t="s">
        <v>3</v>
      </c>
      <c r="E276" s="76">
        <f>'№3'!F177</f>
        <v>7092.8</v>
      </c>
      <c r="F276" s="76">
        <f>'№3'!G177</f>
        <v>7092.8</v>
      </c>
      <c r="G276" s="76">
        <f>'№3'!H177</f>
        <v>7092.8</v>
      </c>
    </row>
    <row r="277" spans="1:7" ht="49.5">
      <c r="A277" s="71" t="s">
        <v>68</v>
      </c>
      <c r="B277" s="71" t="s">
        <v>254</v>
      </c>
      <c r="C277" s="71" t="s">
        <v>97</v>
      </c>
      <c r="D277" s="77" t="s">
        <v>353</v>
      </c>
      <c r="E277" s="76">
        <f>'№3'!F178</f>
        <v>1600.7</v>
      </c>
      <c r="F277" s="76">
        <f>'№3'!G178</f>
        <v>1600.7</v>
      </c>
      <c r="G277" s="76">
        <f>'№3'!H178</f>
        <v>1600.7</v>
      </c>
    </row>
    <row r="278" spans="1:7" ht="12.75">
      <c r="A278" s="71" t="s">
        <v>68</v>
      </c>
      <c r="B278" s="71" t="s">
        <v>254</v>
      </c>
      <c r="C278" s="71" t="s">
        <v>98</v>
      </c>
      <c r="D278" s="77" t="s">
        <v>99</v>
      </c>
      <c r="E278" s="76">
        <f>'№3'!F179</f>
        <v>93.9</v>
      </c>
      <c r="F278" s="76">
        <f>'№3'!G179</f>
        <v>93.9</v>
      </c>
      <c r="G278" s="76">
        <f>'№3'!H179</f>
        <v>93.9</v>
      </c>
    </row>
    <row r="279" spans="1:7" ht="49.5">
      <c r="A279" s="15" t="s">
        <v>68</v>
      </c>
      <c r="B279" s="4" t="s">
        <v>251</v>
      </c>
      <c r="C279" s="4"/>
      <c r="D279" s="22" t="s">
        <v>154</v>
      </c>
      <c r="E279" s="76">
        <f>E280</f>
        <v>13331.3</v>
      </c>
      <c r="F279" s="76">
        <f aca="true" t="shared" si="129" ref="F279:G279">F280</f>
        <v>13331.3</v>
      </c>
      <c r="G279" s="76">
        <f t="shared" si="129"/>
        <v>13331.3</v>
      </c>
    </row>
    <row r="280" spans="1:7" ht="49.5">
      <c r="A280" s="15" t="s">
        <v>68</v>
      </c>
      <c r="B280" s="4" t="s">
        <v>251</v>
      </c>
      <c r="C280" s="48">
        <v>600</v>
      </c>
      <c r="D280" s="5" t="s">
        <v>118</v>
      </c>
      <c r="E280" s="76">
        <f>'№3'!F182</f>
        <v>13331.3</v>
      </c>
      <c r="F280" s="76">
        <f>'№3'!G182</f>
        <v>13331.3</v>
      </c>
      <c r="G280" s="76">
        <f>'№3'!H182</f>
        <v>13331.3</v>
      </c>
    </row>
    <row r="281" spans="1:7" ht="82.5">
      <c r="A281" s="71" t="s">
        <v>68</v>
      </c>
      <c r="B281" s="71" t="s">
        <v>252</v>
      </c>
      <c r="C281" s="71" t="s">
        <v>94</v>
      </c>
      <c r="D281" s="77" t="s">
        <v>424</v>
      </c>
      <c r="E281" s="76">
        <f>E282</f>
        <v>32.1</v>
      </c>
      <c r="F281" s="76">
        <f aca="true" t="shared" si="130" ref="F281:G281">F282</f>
        <v>33.2</v>
      </c>
      <c r="G281" s="76">
        <f t="shared" si="130"/>
        <v>34.3</v>
      </c>
    </row>
    <row r="282" spans="1:7" ht="49.5">
      <c r="A282" s="71" t="s">
        <v>68</v>
      </c>
      <c r="B282" s="71" t="s">
        <v>252</v>
      </c>
      <c r="C282" s="71" t="s">
        <v>425</v>
      </c>
      <c r="D282" s="77" t="s">
        <v>426</v>
      </c>
      <c r="E282" s="76">
        <f>'№3'!F184</f>
        <v>32.1</v>
      </c>
      <c r="F282" s="76">
        <f>'№3'!G184</f>
        <v>33.2</v>
      </c>
      <c r="G282" s="76">
        <f>'№3'!H184</f>
        <v>34.3</v>
      </c>
    </row>
    <row r="283" spans="1:7" ht="12.75">
      <c r="A283" s="72" t="s">
        <v>65</v>
      </c>
      <c r="B283" s="72" t="s">
        <v>94</v>
      </c>
      <c r="C283" s="72" t="s">
        <v>94</v>
      </c>
      <c r="D283" s="3" t="s">
        <v>57</v>
      </c>
      <c r="E283" s="74">
        <f>E284+E289+E303</f>
        <v>17701.1</v>
      </c>
      <c r="F283" s="74">
        <f aca="true" t="shared" si="131" ref="F283:G283">F284+F289+F303</f>
        <v>17750.2</v>
      </c>
      <c r="G283" s="74">
        <f t="shared" si="131"/>
        <v>17800.300000000003</v>
      </c>
    </row>
    <row r="284" spans="1:7" ht="12.75">
      <c r="A284" s="71" t="s">
        <v>81</v>
      </c>
      <c r="B284" s="71" t="s">
        <v>94</v>
      </c>
      <c r="C284" s="71" t="s">
        <v>94</v>
      </c>
      <c r="D284" s="77" t="s">
        <v>58</v>
      </c>
      <c r="E284" s="76">
        <f>E285</f>
        <v>1773.5</v>
      </c>
      <c r="F284" s="76">
        <f aca="true" t="shared" si="132" ref="F284:G287">F285</f>
        <v>1773.5</v>
      </c>
      <c r="G284" s="76">
        <f t="shared" si="132"/>
        <v>1773.5</v>
      </c>
    </row>
    <row r="285" spans="1:7" ht="82.5">
      <c r="A285" s="71" t="s">
        <v>81</v>
      </c>
      <c r="B285" s="71" t="s">
        <v>206</v>
      </c>
      <c r="C285" s="71" t="s">
        <v>94</v>
      </c>
      <c r="D285" s="77" t="s">
        <v>350</v>
      </c>
      <c r="E285" s="76">
        <f>E286</f>
        <v>1773.5</v>
      </c>
      <c r="F285" s="76">
        <f t="shared" si="132"/>
        <v>1773.5</v>
      </c>
      <c r="G285" s="76">
        <f t="shared" si="132"/>
        <v>1773.5</v>
      </c>
    </row>
    <row r="286" spans="1:7" ht="33">
      <c r="A286" s="71" t="s">
        <v>81</v>
      </c>
      <c r="B286" s="71" t="s">
        <v>255</v>
      </c>
      <c r="C286" s="71" t="s">
        <v>94</v>
      </c>
      <c r="D286" s="77" t="s">
        <v>155</v>
      </c>
      <c r="E286" s="76">
        <f>E287</f>
        <v>1773.5</v>
      </c>
      <c r="F286" s="76">
        <f t="shared" si="132"/>
        <v>1773.5</v>
      </c>
      <c r="G286" s="76">
        <f t="shared" si="132"/>
        <v>1773.5</v>
      </c>
    </row>
    <row r="287" spans="1:7" ht="82.5">
      <c r="A287" s="71" t="s">
        <v>81</v>
      </c>
      <c r="B287" s="71" t="s">
        <v>256</v>
      </c>
      <c r="C287" s="71" t="s">
        <v>94</v>
      </c>
      <c r="D287" s="77" t="s">
        <v>95</v>
      </c>
      <c r="E287" s="76">
        <f>E288</f>
        <v>1773.5</v>
      </c>
      <c r="F287" s="76">
        <f t="shared" si="132"/>
        <v>1773.5</v>
      </c>
      <c r="G287" s="76">
        <f t="shared" si="132"/>
        <v>1773.5</v>
      </c>
    </row>
    <row r="288" spans="1:7" ht="33">
      <c r="A288" s="71" t="s">
        <v>81</v>
      </c>
      <c r="B288" s="71" t="s">
        <v>256</v>
      </c>
      <c r="C288" s="71" t="s">
        <v>101</v>
      </c>
      <c r="D288" s="77" t="s">
        <v>102</v>
      </c>
      <c r="E288" s="76">
        <f>'№3'!F192</f>
        <v>1773.5</v>
      </c>
      <c r="F288" s="76">
        <v>1773.5</v>
      </c>
      <c r="G288" s="76">
        <v>1773.5</v>
      </c>
    </row>
    <row r="289" spans="1:7" ht="12.75">
      <c r="A289" s="71" t="s">
        <v>66</v>
      </c>
      <c r="B289" s="71" t="s">
        <v>94</v>
      </c>
      <c r="C289" s="71" t="s">
        <v>94</v>
      </c>
      <c r="D289" s="77" t="s">
        <v>60</v>
      </c>
      <c r="E289" s="76">
        <f>E290+E294</f>
        <v>2575.9</v>
      </c>
      <c r="F289" s="76">
        <f aca="true" t="shared" si="133" ref="F289:G289">F290+F294</f>
        <v>2625</v>
      </c>
      <c r="G289" s="76">
        <f t="shared" si="133"/>
        <v>2675.1</v>
      </c>
    </row>
    <row r="290" spans="1:7" ht="99">
      <c r="A290" s="71" t="s">
        <v>66</v>
      </c>
      <c r="B290" s="71" t="s">
        <v>242</v>
      </c>
      <c r="C290" s="71" t="s">
        <v>94</v>
      </c>
      <c r="D290" s="77" t="s">
        <v>469</v>
      </c>
      <c r="E290" s="76">
        <f>E291</f>
        <v>1834.2</v>
      </c>
      <c r="F290" s="76">
        <f aca="true" t="shared" si="134" ref="F290:G292">F291</f>
        <v>1870.8</v>
      </c>
      <c r="G290" s="76">
        <f t="shared" si="134"/>
        <v>1908.3</v>
      </c>
    </row>
    <row r="291" spans="1:7" ht="33">
      <c r="A291" s="71" t="s">
        <v>66</v>
      </c>
      <c r="B291" s="71" t="s">
        <v>294</v>
      </c>
      <c r="C291" s="71" t="s">
        <v>94</v>
      </c>
      <c r="D291" s="77" t="s">
        <v>170</v>
      </c>
      <c r="E291" s="76">
        <f>E292</f>
        <v>1834.2</v>
      </c>
      <c r="F291" s="76">
        <f t="shared" si="134"/>
        <v>1870.8</v>
      </c>
      <c r="G291" s="76">
        <f t="shared" si="134"/>
        <v>1908.3</v>
      </c>
    </row>
    <row r="292" spans="1:7" ht="49.5">
      <c r="A292" s="71" t="s">
        <v>66</v>
      </c>
      <c r="B292" s="71" t="s">
        <v>494</v>
      </c>
      <c r="C292" s="71" t="s">
        <v>94</v>
      </c>
      <c r="D292" s="77" t="s">
        <v>171</v>
      </c>
      <c r="E292" s="76">
        <f>E293</f>
        <v>1834.2</v>
      </c>
      <c r="F292" s="76">
        <f t="shared" si="134"/>
        <v>1870.8</v>
      </c>
      <c r="G292" s="76">
        <f t="shared" si="134"/>
        <v>1908.3</v>
      </c>
    </row>
    <row r="293" spans="1:7" ht="33">
      <c r="A293" s="71" t="s">
        <v>66</v>
      </c>
      <c r="B293" s="71" t="s">
        <v>494</v>
      </c>
      <c r="C293" s="71" t="s">
        <v>101</v>
      </c>
      <c r="D293" s="77" t="s">
        <v>102</v>
      </c>
      <c r="E293" s="76">
        <f>'№3'!F341</f>
        <v>1834.2</v>
      </c>
      <c r="F293" s="76">
        <f>'№3'!G341</f>
        <v>1870.8</v>
      </c>
      <c r="G293" s="76">
        <f>'№3'!H341</f>
        <v>1908.3</v>
      </c>
    </row>
    <row r="294" spans="1:7" ht="82.5">
      <c r="A294" s="71" t="s">
        <v>66</v>
      </c>
      <c r="B294" s="71" t="s">
        <v>206</v>
      </c>
      <c r="C294" s="71" t="s">
        <v>94</v>
      </c>
      <c r="D294" s="77" t="s">
        <v>350</v>
      </c>
      <c r="E294" s="76">
        <f>E295+E298</f>
        <v>741.7</v>
      </c>
      <c r="F294" s="76">
        <f aca="true" t="shared" si="135" ref="F294:G294">F295+F298</f>
        <v>754.2</v>
      </c>
      <c r="G294" s="76">
        <f t="shared" si="135"/>
        <v>766.8</v>
      </c>
    </row>
    <row r="295" spans="1:7" ht="99">
      <c r="A295" s="71" t="s">
        <v>66</v>
      </c>
      <c r="B295" s="71" t="s">
        <v>219</v>
      </c>
      <c r="C295" s="71" t="s">
        <v>94</v>
      </c>
      <c r="D295" s="77" t="s">
        <v>156</v>
      </c>
      <c r="E295" s="76">
        <f>E296</f>
        <v>408</v>
      </c>
      <c r="F295" s="76">
        <f aca="true" t="shared" si="136" ref="F295:G296">F296</f>
        <v>416.2</v>
      </c>
      <c r="G295" s="76">
        <f t="shared" si="136"/>
        <v>424.5</v>
      </c>
    </row>
    <row r="296" spans="1:7" ht="66">
      <c r="A296" s="71" t="s">
        <v>66</v>
      </c>
      <c r="B296" s="71" t="s">
        <v>257</v>
      </c>
      <c r="C296" s="71" t="s">
        <v>94</v>
      </c>
      <c r="D296" s="77" t="s">
        <v>429</v>
      </c>
      <c r="E296" s="76">
        <f>E297</f>
        <v>408</v>
      </c>
      <c r="F296" s="76">
        <f t="shared" si="136"/>
        <v>416.2</v>
      </c>
      <c r="G296" s="76">
        <f t="shared" si="136"/>
        <v>424.5</v>
      </c>
    </row>
    <row r="297" spans="1:7" ht="49.5">
      <c r="A297" s="71" t="s">
        <v>66</v>
      </c>
      <c r="B297" s="71" t="s">
        <v>257</v>
      </c>
      <c r="C297" s="71" t="s">
        <v>425</v>
      </c>
      <c r="D297" s="77" t="s">
        <v>426</v>
      </c>
      <c r="E297" s="76">
        <f>'№3'!F198</f>
        <v>408</v>
      </c>
      <c r="F297" s="76">
        <f>'№3'!G198</f>
        <v>416.2</v>
      </c>
      <c r="G297" s="76">
        <f>'№3'!H198</f>
        <v>424.5</v>
      </c>
    </row>
    <row r="298" spans="1:7" ht="33">
      <c r="A298" s="71" t="s">
        <v>66</v>
      </c>
      <c r="B298" s="71" t="s">
        <v>255</v>
      </c>
      <c r="C298" s="71" t="s">
        <v>94</v>
      </c>
      <c r="D298" s="77" t="s">
        <v>155</v>
      </c>
      <c r="E298" s="76">
        <f>E299+E301</f>
        <v>333.7</v>
      </c>
      <c r="F298" s="76">
        <f aca="true" t="shared" si="137" ref="F298:G298">F299+F301</f>
        <v>338</v>
      </c>
      <c r="G298" s="76">
        <f t="shared" si="137"/>
        <v>342.3</v>
      </c>
    </row>
    <row r="299" spans="1:7" ht="49.5">
      <c r="A299" s="71" t="s">
        <v>66</v>
      </c>
      <c r="B299" s="71" t="s">
        <v>259</v>
      </c>
      <c r="C299" s="71" t="s">
        <v>94</v>
      </c>
      <c r="D299" s="77" t="s">
        <v>430</v>
      </c>
      <c r="E299" s="76">
        <f>E300</f>
        <v>121</v>
      </c>
      <c r="F299" s="76">
        <f aca="true" t="shared" si="138" ref="F299:G299">F300</f>
        <v>121</v>
      </c>
      <c r="G299" s="76">
        <f t="shared" si="138"/>
        <v>121</v>
      </c>
    </row>
    <row r="300" spans="1:7" ht="33">
      <c r="A300" s="71" t="s">
        <v>66</v>
      </c>
      <c r="B300" s="71" t="s">
        <v>259</v>
      </c>
      <c r="C300" s="71" t="s">
        <v>101</v>
      </c>
      <c r="D300" s="77" t="s">
        <v>102</v>
      </c>
      <c r="E300" s="76">
        <f>'№3'!F201</f>
        <v>121</v>
      </c>
      <c r="F300" s="76">
        <f>'№3'!G201</f>
        <v>121</v>
      </c>
      <c r="G300" s="76">
        <f>'№3'!H201</f>
        <v>121</v>
      </c>
    </row>
    <row r="301" spans="1:7" ht="33">
      <c r="A301" s="71" t="s">
        <v>66</v>
      </c>
      <c r="B301" s="71" t="s">
        <v>258</v>
      </c>
      <c r="C301" s="71" t="s">
        <v>94</v>
      </c>
      <c r="D301" s="77" t="s">
        <v>198</v>
      </c>
      <c r="E301" s="76">
        <f>E302</f>
        <v>212.7</v>
      </c>
      <c r="F301" s="76">
        <f aca="true" t="shared" si="139" ref="F301:G301">F302</f>
        <v>217</v>
      </c>
      <c r="G301" s="76">
        <f t="shared" si="139"/>
        <v>221.3</v>
      </c>
    </row>
    <row r="302" spans="1:7" ht="33">
      <c r="A302" s="71" t="s">
        <v>66</v>
      </c>
      <c r="B302" s="71" t="s">
        <v>258</v>
      </c>
      <c r="C302" s="71" t="s">
        <v>101</v>
      </c>
      <c r="D302" s="77" t="s">
        <v>102</v>
      </c>
      <c r="E302" s="76">
        <f>'№3'!F203</f>
        <v>212.7</v>
      </c>
      <c r="F302" s="76">
        <f>'№3'!G203</f>
        <v>217</v>
      </c>
      <c r="G302" s="76">
        <f>'№3'!H203</f>
        <v>221.3</v>
      </c>
    </row>
    <row r="303" spans="1:7" ht="12.75">
      <c r="A303" s="71" t="s">
        <v>127</v>
      </c>
      <c r="B303" s="71" t="s">
        <v>94</v>
      </c>
      <c r="C303" s="71" t="s">
        <v>94</v>
      </c>
      <c r="D303" s="77" t="s">
        <v>128</v>
      </c>
      <c r="E303" s="76">
        <f>E304+E309</f>
        <v>13351.7</v>
      </c>
      <c r="F303" s="76">
        <f aca="true" t="shared" si="140" ref="F303:G303">F304+F309</f>
        <v>13351.7</v>
      </c>
      <c r="G303" s="76">
        <f t="shared" si="140"/>
        <v>13351.7</v>
      </c>
    </row>
    <row r="304" spans="1:7" ht="66">
      <c r="A304" s="71" t="s">
        <v>127</v>
      </c>
      <c r="B304" s="71" t="s">
        <v>286</v>
      </c>
      <c r="C304" s="71" t="s">
        <v>94</v>
      </c>
      <c r="D304" s="77" t="s">
        <v>410</v>
      </c>
      <c r="E304" s="76">
        <f>E305</f>
        <v>9069.300000000001</v>
      </c>
      <c r="F304" s="76">
        <f aca="true" t="shared" si="141" ref="F304:G305">F305</f>
        <v>9069.300000000001</v>
      </c>
      <c r="G304" s="76">
        <f t="shared" si="141"/>
        <v>9069.300000000001</v>
      </c>
    </row>
    <row r="305" spans="1:7" ht="49.5">
      <c r="A305" s="71" t="s">
        <v>127</v>
      </c>
      <c r="B305" s="71" t="s">
        <v>287</v>
      </c>
      <c r="C305" s="71" t="s">
        <v>94</v>
      </c>
      <c r="D305" s="77" t="s">
        <v>115</v>
      </c>
      <c r="E305" s="76">
        <f>E306</f>
        <v>9069.300000000001</v>
      </c>
      <c r="F305" s="76">
        <f t="shared" si="141"/>
        <v>9069.300000000001</v>
      </c>
      <c r="G305" s="76">
        <f t="shared" si="141"/>
        <v>9069.300000000001</v>
      </c>
    </row>
    <row r="306" spans="1:7" ht="99">
      <c r="A306" s="71" t="s">
        <v>127</v>
      </c>
      <c r="B306" s="71" t="s">
        <v>314</v>
      </c>
      <c r="C306" s="71" t="s">
        <v>94</v>
      </c>
      <c r="D306" s="77" t="s">
        <v>129</v>
      </c>
      <c r="E306" s="76">
        <f>E307+E308</f>
        <v>9069.300000000001</v>
      </c>
      <c r="F306" s="76">
        <f aca="true" t="shared" si="142" ref="F306:G306">F307+F308</f>
        <v>9069.300000000001</v>
      </c>
      <c r="G306" s="76">
        <f t="shared" si="142"/>
        <v>9069.300000000001</v>
      </c>
    </row>
    <row r="307" spans="1:7" ht="49.5">
      <c r="A307" s="71" t="s">
        <v>127</v>
      </c>
      <c r="B307" s="71" t="s">
        <v>314</v>
      </c>
      <c r="C307" s="71" t="s">
        <v>97</v>
      </c>
      <c r="D307" s="77" t="s">
        <v>353</v>
      </c>
      <c r="E307" s="76">
        <f>'№3'!F433</f>
        <v>264.2</v>
      </c>
      <c r="F307" s="76">
        <f>'№3'!G433</f>
        <v>264.2</v>
      </c>
      <c r="G307" s="76">
        <f>'№3'!H433</f>
        <v>264.2</v>
      </c>
    </row>
    <row r="308" spans="1:7" ht="33">
      <c r="A308" s="71" t="s">
        <v>127</v>
      </c>
      <c r="B308" s="71" t="s">
        <v>314</v>
      </c>
      <c r="C308" s="71" t="s">
        <v>101</v>
      </c>
      <c r="D308" s="77" t="s">
        <v>102</v>
      </c>
      <c r="E308" s="76">
        <f>'№3'!F434</f>
        <v>8805.1</v>
      </c>
      <c r="F308" s="76">
        <f>'№3'!G434</f>
        <v>8805.1</v>
      </c>
      <c r="G308" s="76">
        <f>'№3'!H434</f>
        <v>8805.1</v>
      </c>
    </row>
    <row r="309" spans="1:7" ht="99">
      <c r="A309" s="71" t="s">
        <v>127</v>
      </c>
      <c r="B309" s="71" t="s">
        <v>242</v>
      </c>
      <c r="C309" s="71" t="s">
        <v>94</v>
      </c>
      <c r="D309" s="77" t="s">
        <v>469</v>
      </c>
      <c r="E309" s="76">
        <f>E310</f>
        <v>4282.4</v>
      </c>
      <c r="F309" s="76">
        <f aca="true" t="shared" si="143" ref="F309:G311">F310</f>
        <v>4282.4</v>
      </c>
      <c r="G309" s="76">
        <f t="shared" si="143"/>
        <v>4282.4</v>
      </c>
    </row>
    <row r="310" spans="1:7" ht="82.5">
      <c r="A310" s="71" t="s">
        <v>127</v>
      </c>
      <c r="B310" s="71" t="s">
        <v>278</v>
      </c>
      <c r="C310" s="71" t="s">
        <v>94</v>
      </c>
      <c r="D310" s="77" t="s">
        <v>470</v>
      </c>
      <c r="E310" s="76">
        <f>E311</f>
        <v>4282.4</v>
      </c>
      <c r="F310" s="76">
        <f t="shared" si="143"/>
        <v>4282.4</v>
      </c>
      <c r="G310" s="76">
        <f t="shared" si="143"/>
        <v>4282.4</v>
      </c>
    </row>
    <row r="311" spans="1:7" ht="132">
      <c r="A311" s="71" t="s">
        <v>127</v>
      </c>
      <c r="B311" s="71" t="s">
        <v>325</v>
      </c>
      <c r="C311" s="71" t="s">
        <v>94</v>
      </c>
      <c r="D311" s="77" t="s">
        <v>473</v>
      </c>
      <c r="E311" s="76">
        <f>E312</f>
        <v>4282.4</v>
      </c>
      <c r="F311" s="76">
        <f t="shared" si="143"/>
        <v>4282.4</v>
      </c>
      <c r="G311" s="76">
        <f t="shared" si="143"/>
        <v>4282.4</v>
      </c>
    </row>
    <row r="312" spans="1:7" ht="66">
      <c r="A312" s="71" t="s">
        <v>127</v>
      </c>
      <c r="B312" s="71" t="s">
        <v>325</v>
      </c>
      <c r="C312" s="71" t="s">
        <v>100</v>
      </c>
      <c r="D312" s="77" t="s">
        <v>401</v>
      </c>
      <c r="E312" s="76">
        <f>'№3'!F287</f>
        <v>4282.4</v>
      </c>
      <c r="F312" s="76">
        <f>'№3'!G287</f>
        <v>4282.4</v>
      </c>
      <c r="G312" s="76">
        <f>'№3'!H287</f>
        <v>4282.4</v>
      </c>
    </row>
    <row r="313" spans="1:7" ht="12.75">
      <c r="A313" s="72" t="s">
        <v>89</v>
      </c>
      <c r="B313" s="72" t="s">
        <v>94</v>
      </c>
      <c r="C313" s="72" t="s">
        <v>94</v>
      </c>
      <c r="D313" s="3" t="s">
        <v>56</v>
      </c>
      <c r="E313" s="74">
        <f>E314+E329</f>
        <v>14076.9</v>
      </c>
      <c r="F313" s="74">
        <f aca="true" t="shared" si="144" ref="F313:G313">F314+F329</f>
        <v>13457.1</v>
      </c>
      <c r="G313" s="74">
        <f t="shared" si="144"/>
        <v>13503.7</v>
      </c>
    </row>
    <row r="314" spans="1:7" ht="12.75">
      <c r="A314" s="71" t="s">
        <v>142</v>
      </c>
      <c r="B314" s="71" t="s">
        <v>94</v>
      </c>
      <c r="C314" s="71" t="s">
        <v>94</v>
      </c>
      <c r="D314" s="77" t="s">
        <v>90</v>
      </c>
      <c r="E314" s="76">
        <f>E315</f>
        <v>11787.4</v>
      </c>
      <c r="F314" s="76">
        <f aca="true" t="shared" si="145" ref="F314:G315">F315</f>
        <v>11167.6</v>
      </c>
      <c r="G314" s="76">
        <f t="shared" si="145"/>
        <v>11214.2</v>
      </c>
    </row>
    <row r="315" spans="1:7" ht="82.5">
      <c r="A315" s="71" t="s">
        <v>142</v>
      </c>
      <c r="B315" s="71" t="s">
        <v>282</v>
      </c>
      <c r="C315" s="71" t="s">
        <v>94</v>
      </c>
      <c r="D315" s="77" t="s">
        <v>478</v>
      </c>
      <c r="E315" s="76">
        <f>E316</f>
        <v>11787.4</v>
      </c>
      <c r="F315" s="76">
        <f t="shared" si="145"/>
        <v>11167.6</v>
      </c>
      <c r="G315" s="76">
        <f t="shared" si="145"/>
        <v>11214.2</v>
      </c>
    </row>
    <row r="316" spans="1:7" ht="33">
      <c r="A316" s="71" t="s">
        <v>142</v>
      </c>
      <c r="B316" s="71" t="s">
        <v>283</v>
      </c>
      <c r="C316" s="71" t="s">
        <v>94</v>
      </c>
      <c r="D316" s="77" t="s">
        <v>140</v>
      </c>
      <c r="E316" s="76">
        <f>E317+E319+E323+E325+E327</f>
        <v>11787.4</v>
      </c>
      <c r="F316" s="76">
        <f aca="true" t="shared" si="146" ref="F316:G316">F317+F319+F323+F325+F327</f>
        <v>11167.6</v>
      </c>
      <c r="G316" s="76">
        <f t="shared" si="146"/>
        <v>11214.2</v>
      </c>
    </row>
    <row r="317" spans="1:7" ht="82.5">
      <c r="A317" s="6" t="s">
        <v>142</v>
      </c>
      <c r="B317" s="6" t="s">
        <v>296</v>
      </c>
      <c r="C317" s="48"/>
      <c r="D317" s="5" t="s">
        <v>144</v>
      </c>
      <c r="E317" s="76">
        <f>E318</f>
        <v>9799.1</v>
      </c>
      <c r="F317" s="76">
        <f aca="true" t="shared" si="147" ref="F317:G317">F318</f>
        <v>9799.1</v>
      </c>
      <c r="G317" s="76">
        <f t="shared" si="147"/>
        <v>9799.1</v>
      </c>
    </row>
    <row r="318" spans="1:7" ht="49.5">
      <c r="A318" s="6" t="s">
        <v>142</v>
      </c>
      <c r="B318" s="6" t="s">
        <v>296</v>
      </c>
      <c r="C318" s="48">
        <v>600</v>
      </c>
      <c r="D318" s="5" t="s">
        <v>118</v>
      </c>
      <c r="E318" s="76">
        <f>'№3'!F349</f>
        <v>9799.1</v>
      </c>
      <c r="F318" s="76">
        <f>'№3'!G349</f>
        <v>9799.1</v>
      </c>
      <c r="G318" s="76">
        <f>'№3'!H349</f>
        <v>9799.1</v>
      </c>
    </row>
    <row r="319" spans="1:7" ht="33">
      <c r="A319" s="71" t="s">
        <v>142</v>
      </c>
      <c r="B319" s="71" t="s">
        <v>295</v>
      </c>
      <c r="C319" s="71" t="s">
        <v>94</v>
      </c>
      <c r="D319" s="77" t="s">
        <v>143</v>
      </c>
      <c r="E319" s="76">
        <f>E320+E321+E322</f>
        <v>1070.4</v>
      </c>
      <c r="F319" s="76">
        <f aca="true" t="shared" si="148" ref="F319:G319">F320+F321+F322</f>
        <v>1116.6</v>
      </c>
      <c r="G319" s="76">
        <f t="shared" si="148"/>
        <v>1163.2</v>
      </c>
    </row>
    <row r="320" spans="1:7" ht="99">
      <c r="A320" s="71" t="s">
        <v>142</v>
      </c>
      <c r="B320" s="71" t="s">
        <v>295</v>
      </c>
      <c r="C320" s="71" t="s">
        <v>96</v>
      </c>
      <c r="D320" s="77" t="s">
        <v>3</v>
      </c>
      <c r="E320" s="76">
        <f>'№3'!F351</f>
        <v>544.5</v>
      </c>
      <c r="F320" s="76">
        <f>'№3'!G351</f>
        <v>544.5</v>
      </c>
      <c r="G320" s="76">
        <f>'№3'!H351</f>
        <v>562.1</v>
      </c>
    </row>
    <row r="321" spans="1:7" ht="49.5">
      <c r="A321" s="71" t="s">
        <v>142</v>
      </c>
      <c r="B321" s="71" t="s">
        <v>295</v>
      </c>
      <c r="C321" s="71" t="s">
        <v>97</v>
      </c>
      <c r="D321" s="77" t="s">
        <v>353</v>
      </c>
      <c r="E321" s="76">
        <f>'№3'!F352</f>
        <v>455.1</v>
      </c>
      <c r="F321" s="76">
        <f>'№3'!G352</f>
        <v>501.3</v>
      </c>
      <c r="G321" s="76">
        <f>'№3'!H352</f>
        <v>530.3</v>
      </c>
    </row>
    <row r="322" spans="1:7" ht="12.75">
      <c r="A322" s="71" t="s">
        <v>142</v>
      </c>
      <c r="B322" s="71" t="s">
        <v>295</v>
      </c>
      <c r="C322" s="71" t="s">
        <v>98</v>
      </c>
      <c r="D322" s="77" t="s">
        <v>99</v>
      </c>
      <c r="E322" s="76">
        <f>'№3'!F353</f>
        <v>70.8</v>
      </c>
      <c r="F322" s="76">
        <f>'№3'!G353</f>
        <v>70.8</v>
      </c>
      <c r="G322" s="76">
        <f>'№3'!H353</f>
        <v>70.8</v>
      </c>
    </row>
    <row r="323" spans="1:7" ht="66">
      <c r="A323" s="71" t="s">
        <v>142</v>
      </c>
      <c r="B323" s="71" t="s">
        <v>297</v>
      </c>
      <c r="C323" s="71" t="s">
        <v>94</v>
      </c>
      <c r="D323" s="77" t="s">
        <v>145</v>
      </c>
      <c r="E323" s="76">
        <f>E324</f>
        <v>251.9</v>
      </c>
      <c r="F323" s="76">
        <f aca="true" t="shared" si="149" ref="F323:G323">F324</f>
        <v>251.9</v>
      </c>
      <c r="G323" s="76">
        <f t="shared" si="149"/>
        <v>251.9</v>
      </c>
    </row>
    <row r="324" spans="1:7" ht="49.5">
      <c r="A324" s="71" t="s">
        <v>142</v>
      </c>
      <c r="B324" s="71" t="s">
        <v>297</v>
      </c>
      <c r="C324" s="71" t="s">
        <v>425</v>
      </c>
      <c r="D324" s="77" t="s">
        <v>426</v>
      </c>
      <c r="E324" s="76">
        <f>'№3'!F354</f>
        <v>251.9</v>
      </c>
      <c r="F324" s="76">
        <f>'№3'!G354</f>
        <v>251.9</v>
      </c>
      <c r="G324" s="76">
        <f>'№3'!H354</f>
        <v>251.9</v>
      </c>
    </row>
    <row r="325" spans="1:7" ht="82.5">
      <c r="A325" s="71" t="s">
        <v>142</v>
      </c>
      <c r="B325" s="71" t="s">
        <v>542</v>
      </c>
      <c r="C325" s="71" t="s">
        <v>94</v>
      </c>
      <c r="D325" s="77" t="s">
        <v>541</v>
      </c>
      <c r="E325" s="76">
        <f>E326</f>
        <v>506</v>
      </c>
      <c r="F325" s="76">
        <f aca="true" t="shared" si="150" ref="F325:G325">F326</f>
        <v>0</v>
      </c>
      <c r="G325" s="76">
        <f t="shared" si="150"/>
        <v>0</v>
      </c>
    </row>
    <row r="326" spans="1:7" ht="49.5">
      <c r="A326" s="71" t="s">
        <v>142</v>
      </c>
      <c r="B326" s="71" t="s">
        <v>542</v>
      </c>
      <c r="C326" s="71" t="s">
        <v>97</v>
      </c>
      <c r="D326" s="77" t="s">
        <v>353</v>
      </c>
      <c r="E326" s="76">
        <f>'№3'!F357</f>
        <v>506</v>
      </c>
      <c r="F326" s="76">
        <f>'№3'!G357</f>
        <v>0</v>
      </c>
      <c r="G326" s="76">
        <f>'№3'!H357</f>
        <v>0</v>
      </c>
    </row>
    <row r="327" spans="1:7" ht="115.5">
      <c r="A327" s="71" t="s">
        <v>142</v>
      </c>
      <c r="B327" s="71" t="s">
        <v>499</v>
      </c>
      <c r="C327" s="71" t="s">
        <v>94</v>
      </c>
      <c r="D327" s="77" t="s">
        <v>500</v>
      </c>
      <c r="E327" s="76">
        <f>E328</f>
        <v>160</v>
      </c>
      <c r="F327" s="76">
        <f aca="true" t="shared" si="151" ref="F327:G327">F328</f>
        <v>0</v>
      </c>
      <c r="G327" s="76">
        <f t="shared" si="151"/>
        <v>0</v>
      </c>
    </row>
    <row r="328" spans="1:7" ht="49.5">
      <c r="A328" s="71" t="s">
        <v>142</v>
      </c>
      <c r="B328" s="71" t="s">
        <v>499</v>
      </c>
      <c r="C328" s="71" t="s">
        <v>425</v>
      </c>
      <c r="D328" s="77" t="s">
        <v>426</v>
      </c>
      <c r="E328" s="76">
        <f>'№3'!F359</f>
        <v>160</v>
      </c>
      <c r="F328" s="76">
        <f>'№3'!G359</f>
        <v>0</v>
      </c>
      <c r="G328" s="76">
        <f>'№3'!H359</f>
        <v>0</v>
      </c>
    </row>
    <row r="329" spans="1:7" ht="33">
      <c r="A329" s="71" t="s">
        <v>146</v>
      </c>
      <c r="B329" s="71" t="s">
        <v>94</v>
      </c>
      <c r="C329" s="71" t="s">
        <v>94</v>
      </c>
      <c r="D329" s="77" t="s">
        <v>0</v>
      </c>
      <c r="E329" s="76">
        <f>E330</f>
        <v>2289.5</v>
      </c>
      <c r="F329" s="76">
        <f aca="true" t="shared" si="152" ref="F329:G331">F330</f>
        <v>2289.5</v>
      </c>
      <c r="G329" s="76">
        <f t="shared" si="152"/>
        <v>2289.5</v>
      </c>
    </row>
    <row r="330" spans="1:7" ht="82.5">
      <c r="A330" s="71" t="s">
        <v>146</v>
      </c>
      <c r="B330" s="71" t="s">
        <v>282</v>
      </c>
      <c r="C330" s="71" t="s">
        <v>94</v>
      </c>
      <c r="D330" s="77" t="s">
        <v>478</v>
      </c>
      <c r="E330" s="76">
        <f>E331</f>
        <v>2289.5</v>
      </c>
      <c r="F330" s="76">
        <f t="shared" si="152"/>
        <v>2289.5</v>
      </c>
      <c r="G330" s="76">
        <f t="shared" si="152"/>
        <v>2289.5</v>
      </c>
    </row>
    <row r="331" spans="1:7" ht="12.75">
      <c r="A331" s="71" t="s">
        <v>146</v>
      </c>
      <c r="B331" s="71" t="s">
        <v>298</v>
      </c>
      <c r="C331" s="71" t="s">
        <v>94</v>
      </c>
      <c r="D331" s="77" t="s">
        <v>2</v>
      </c>
      <c r="E331" s="76">
        <f>E332</f>
        <v>2289.5</v>
      </c>
      <c r="F331" s="76">
        <f t="shared" si="152"/>
        <v>2289.5</v>
      </c>
      <c r="G331" s="76">
        <f t="shared" si="152"/>
        <v>2289.5</v>
      </c>
    </row>
    <row r="332" spans="1:7" ht="115.5">
      <c r="A332" s="71" t="s">
        <v>146</v>
      </c>
      <c r="B332" s="71" t="s">
        <v>299</v>
      </c>
      <c r="C332" s="71" t="s">
        <v>94</v>
      </c>
      <c r="D332" s="77" t="s">
        <v>354</v>
      </c>
      <c r="E332" s="76">
        <f>E333+E334+E335</f>
        <v>2289.5</v>
      </c>
      <c r="F332" s="76">
        <f aca="true" t="shared" si="153" ref="F332:G332">F333+F334+F335</f>
        <v>2289.5</v>
      </c>
      <c r="G332" s="76">
        <f t="shared" si="153"/>
        <v>2289.5</v>
      </c>
    </row>
    <row r="333" spans="1:7" ht="99">
      <c r="A333" s="71" t="s">
        <v>146</v>
      </c>
      <c r="B333" s="71" t="s">
        <v>299</v>
      </c>
      <c r="C333" s="71" t="s">
        <v>96</v>
      </c>
      <c r="D333" s="77" t="s">
        <v>3</v>
      </c>
      <c r="E333" s="76">
        <f>'№3'!F366</f>
        <v>2035.7</v>
      </c>
      <c r="F333" s="76">
        <f>'№3'!G366</f>
        <v>2035.7</v>
      </c>
      <c r="G333" s="76">
        <f>'№3'!H366</f>
        <v>2035.7</v>
      </c>
    </row>
    <row r="334" spans="1:7" ht="49.5">
      <c r="A334" s="71" t="s">
        <v>146</v>
      </c>
      <c r="B334" s="71" t="s">
        <v>299</v>
      </c>
      <c r="C334" s="71" t="s">
        <v>97</v>
      </c>
      <c r="D334" s="77" t="s">
        <v>353</v>
      </c>
      <c r="E334" s="76">
        <f>'№3'!F367</f>
        <v>253.2</v>
      </c>
      <c r="F334" s="76">
        <f>'№3'!G367</f>
        <v>253.2</v>
      </c>
      <c r="G334" s="76">
        <f>'№3'!H367</f>
        <v>253.2</v>
      </c>
    </row>
    <row r="335" spans="1:7" ht="12.75">
      <c r="A335" s="71" t="s">
        <v>146</v>
      </c>
      <c r="B335" s="71" t="s">
        <v>299</v>
      </c>
      <c r="C335" s="71" t="s">
        <v>98</v>
      </c>
      <c r="D335" s="77" t="s">
        <v>99</v>
      </c>
      <c r="E335" s="76">
        <f>'№3'!F368</f>
        <v>0.6</v>
      </c>
      <c r="F335" s="76">
        <f>'№3'!G368</f>
        <v>0.6</v>
      </c>
      <c r="G335" s="76">
        <f>'№3'!H368</f>
        <v>0.6</v>
      </c>
    </row>
    <row r="336" spans="1:7" ht="12.75">
      <c r="A336" s="72" t="s">
        <v>343</v>
      </c>
      <c r="B336" s="72" t="s">
        <v>94</v>
      </c>
      <c r="C336" s="72" t="s">
        <v>94</v>
      </c>
      <c r="D336" s="3" t="s">
        <v>91</v>
      </c>
      <c r="E336" s="74">
        <f>E337</f>
        <v>2068.6</v>
      </c>
      <c r="F336" s="74">
        <f aca="true" t="shared" si="154" ref="F336:G336">F337</f>
        <v>2110</v>
      </c>
      <c r="G336" s="74">
        <f t="shared" si="154"/>
        <v>2152.2</v>
      </c>
    </row>
    <row r="337" spans="1:7" ht="33">
      <c r="A337" s="71" t="s">
        <v>92</v>
      </c>
      <c r="B337" s="71" t="s">
        <v>94</v>
      </c>
      <c r="C337" s="71" t="s">
        <v>94</v>
      </c>
      <c r="D337" s="77" t="s">
        <v>93</v>
      </c>
      <c r="E337" s="76">
        <f>E338</f>
        <v>2068.6</v>
      </c>
      <c r="F337" s="76">
        <f aca="true" t="shared" si="155" ref="F337:G338">F338</f>
        <v>2110</v>
      </c>
      <c r="G337" s="76">
        <f t="shared" si="155"/>
        <v>2152.2</v>
      </c>
    </row>
    <row r="338" spans="1:7" ht="82.5">
      <c r="A338" s="71" t="s">
        <v>92</v>
      </c>
      <c r="B338" s="71" t="s">
        <v>206</v>
      </c>
      <c r="C338" s="71" t="s">
        <v>94</v>
      </c>
      <c r="D338" s="77" t="s">
        <v>350</v>
      </c>
      <c r="E338" s="76">
        <f>E339</f>
        <v>2068.6</v>
      </c>
      <c r="F338" s="76">
        <f t="shared" si="155"/>
        <v>2110</v>
      </c>
      <c r="G338" s="76">
        <f t="shared" si="155"/>
        <v>2152.2</v>
      </c>
    </row>
    <row r="339" spans="1:7" ht="99">
      <c r="A339" s="71" t="s">
        <v>92</v>
      </c>
      <c r="B339" s="71" t="s">
        <v>219</v>
      </c>
      <c r="C339" s="71" t="s">
        <v>94</v>
      </c>
      <c r="D339" s="77" t="s">
        <v>156</v>
      </c>
      <c r="E339" s="76">
        <f>E340+E342+E344</f>
        <v>2068.6</v>
      </c>
      <c r="F339" s="76">
        <f aca="true" t="shared" si="156" ref="F339:G339">F340+F342+F344</f>
        <v>2110</v>
      </c>
      <c r="G339" s="76">
        <f t="shared" si="156"/>
        <v>2152.2</v>
      </c>
    </row>
    <row r="340" spans="1:7" ht="148.5">
      <c r="A340" s="71" t="s">
        <v>92</v>
      </c>
      <c r="B340" s="71" t="s">
        <v>260</v>
      </c>
      <c r="C340" s="71" t="s">
        <v>94</v>
      </c>
      <c r="D340" s="77" t="s">
        <v>435</v>
      </c>
      <c r="E340" s="76">
        <f>E341</f>
        <v>942.5</v>
      </c>
      <c r="F340" s="76">
        <f aca="true" t="shared" si="157" ref="F340:G340">F341</f>
        <v>961.4</v>
      </c>
      <c r="G340" s="76">
        <f t="shared" si="157"/>
        <v>980.6</v>
      </c>
    </row>
    <row r="341" spans="1:7" ht="12.75">
      <c r="A341" s="71" t="s">
        <v>92</v>
      </c>
      <c r="B341" s="71" t="s">
        <v>260</v>
      </c>
      <c r="C341" s="71" t="s">
        <v>98</v>
      </c>
      <c r="D341" s="77" t="s">
        <v>99</v>
      </c>
      <c r="E341" s="76">
        <f>'№3'!F212</f>
        <v>942.5</v>
      </c>
      <c r="F341" s="76">
        <f>'№3'!G212</f>
        <v>961.4</v>
      </c>
      <c r="G341" s="76">
        <f>'№3'!H212</f>
        <v>980.6</v>
      </c>
    </row>
    <row r="342" spans="1:7" ht="132">
      <c r="A342" s="71" t="s">
        <v>92</v>
      </c>
      <c r="B342" s="71" t="s">
        <v>261</v>
      </c>
      <c r="C342" s="71" t="s">
        <v>94</v>
      </c>
      <c r="D342" s="77" t="s">
        <v>195</v>
      </c>
      <c r="E342" s="76">
        <f>E343</f>
        <v>489.6</v>
      </c>
      <c r="F342" s="76">
        <f aca="true" t="shared" si="158" ref="F342:G342">F343</f>
        <v>499.4</v>
      </c>
      <c r="G342" s="76">
        <f t="shared" si="158"/>
        <v>509.4</v>
      </c>
    </row>
    <row r="343" spans="1:7" ht="12.75">
      <c r="A343" s="71" t="s">
        <v>92</v>
      </c>
      <c r="B343" s="71" t="s">
        <v>261</v>
      </c>
      <c r="C343" s="71" t="s">
        <v>98</v>
      </c>
      <c r="D343" s="77" t="s">
        <v>99</v>
      </c>
      <c r="E343" s="76">
        <f>'№3'!F213</f>
        <v>489.6</v>
      </c>
      <c r="F343" s="76">
        <f>'№3'!G213</f>
        <v>499.4</v>
      </c>
      <c r="G343" s="76">
        <f>'№3'!H213</f>
        <v>509.4</v>
      </c>
    </row>
    <row r="344" spans="1:7" ht="115.5">
      <c r="A344" s="71" t="s">
        <v>92</v>
      </c>
      <c r="B344" s="71" t="s">
        <v>436</v>
      </c>
      <c r="C344" s="71" t="s">
        <v>94</v>
      </c>
      <c r="D344" s="77" t="s">
        <v>437</v>
      </c>
      <c r="E344" s="76">
        <f>E345</f>
        <v>636.5</v>
      </c>
      <c r="F344" s="76">
        <f aca="true" t="shared" si="159" ref="F344:G344">F345</f>
        <v>649.2</v>
      </c>
      <c r="G344" s="76">
        <f t="shared" si="159"/>
        <v>662.2</v>
      </c>
    </row>
    <row r="345" spans="1:7" ht="12.75">
      <c r="A345" s="71" t="s">
        <v>92</v>
      </c>
      <c r="B345" s="71" t="s">
        <v>436</v>
      </c>
      <c r="C345" s="71" t="s">
        <v>98</v>
      </c>
      <c r="D345" s="77" t="s">
        <v>99</v>
      </c>
      <c r="E345" s="76">
        <f>'№3'!F215</f>
        <v>636.5</v>
      </c>
      <c r="F345" s="76">
        <f>'№3'!G215</f>
        <v>649.2</v>
      </c>
      <c r="G345" s="76">
        <f>'№3'!H215</f>
        <v>662.2</v>
      </c>
    </row>
    <row r="346" spans="1:7" ht="33">
      <c r="A346" s="72" t="s">
        <v>344</v>
      </c>
      <c r="B346" s="72" t="s">
        <v>94</v>
      </c>
      <c r="C346" s="72" t="s">
        <v>94</v>
      </c>
      <c r="D346" s="3" t="s">
        <v>529</v>
      </c>
      <c r="E346" s="74">
        <f>E347</f>
        <v>700</v>
      </c>
      <c r="F346" s="74">
        <f aca="true" t="shared" si="160" ref="F346:G350">F347</f>
        <v>0</v>
      </c>
      <c r="G346" s="74">
        <f t="shared" si="160"/>
        <v>0</v>
      </c>
    </row>
    <row r="347" spans="1:7" ht="33">
      <c r="A347" s="71" t="s">
        <v>345</v>
      </c>
      <c r="B347" s="71" t="s">
        <v>94</v>
      </c>
      <c r="C347" s="71" t="s">
        <v>94</v>
      </c>
      <c r="D347" s="77" t="s">
        <v>346</v>
      </c>
      <c r="E347" s="76">
        <f>E348</f>
        <v>700</v>
      </c>
      <c r="F347" s="76">
        <f t="shared" si="160"/>
        <v>0</v>
      </c>
      <c r="G347" s="76">
        <f t="shared" si="160"/>
        <v>0</v>
      </c>
    </row>
    <row r="348" spans="1:7" ht="66">
      <c r="A348" s="71" t="s">
        <v>345</v>
      </c>
      <c r="B348" s="71" t="s">
        <v>262</v>
      </c>
      <c r="C348" s="71" t="s">
        <v>94</v>
      </c>
      <c r="D348" s="77" t="s">
        <v>439</v>
      </c>
      <c r="E348" s="76">
        <f>E349</f>
        <v>700</v>
      </c>
      <c r="F348" s="76">
        <f t="shared" si="160"/>
        <v>0</v>
      </c>
      <c r="G348" s="76">
        <f t="shared" si="160"/>
        <v>0</v>
      </c>
    </row>
    <row r="349" spans="1:7" ht="66">
      <c r="A349" s="71" t="s">
        <v>345</v>
      </c>
      <c r="B349" s="71" t="s">
        <v>453</v>
      </c>
      <c r="C349" s="71" t="s">
        <v>94</v>
      </c>
      <c r="D349" s="77" t="s">
        <v>454</v>
      </c>
      <c r="E349" s="76">
        <f>E350</f>
        <v>700</v>
      </c>
      <c r="F349" s="76">
        <f t="shared" si="160"/>
        <v>0</v>
      </c>
      <c r="G349" s="76">
        <f t="shared" si="160"/>
        <v>0</v>
      </c>
    </row>
    <row r="350" spans="1:7" ht="12.75">
      <c r="A350" s="71" t="s">
        <v>345</v>
      </c>
      <c r="B350" s="71" t="s">
        <v>457</v>
      </c>
      <c r="C350" s="71" t="s">
        <v>94</v>
      </c>
      <c r="D350" s="77" t="s">
        <v>458</v>
      </c>
      <c r="E350" s="76">
        <f>E351</f>
        <v>700</v>
      </c>
      <c r="F350" s="76">
        <f t="shared" si="160"/>
        <v>0</v>
      </c>
      <c r="G350" s="76">
        <f t="shared" si="160"/>
        <v>0</v>
      </c>
    </row>
    <row r="351" spans="1:7" ht="33">
      <c r="A351" s="71" t="s">
        <v>345</v>
      </c>
      <c r="B351" s="71" t="s">
        <v>457</v>
      </c>
      <c r="C351" s="71" t="s">
        <v>459</v>
      </c>
      <c r="D351" s="77" t="s">
        <v>460</v>
      </c>
      <c r="E351" s="76">
        <f>'№3'!F252</f>
        <v>700</v>
      </c>
      <c r="F351" s="76">
        <f>'№3'!G252</f>
        <v>0</v>
      </c>
      <c r="G351" s="76">
        <f>'№3'!H252</f>
        <v>0</v>
      </c>
    </row>
  </sheetData>
  <mergeCells count="9">
    <mergeCell ref="A1:G1"/>
    <mergeCell ref="A2:G2"/>
    <mergeCell ref="A3:A5"/>
    <mergeCell ref="B3:B5"/>
    <mergeCell ref="C3:C5"/>
    <mergeCell ref="D3:D5"/>
    <mergeCell ref="E3:G3"/>
    <mergeCell ref="E4:E5"/>
    <mergeCell ref="F4:G4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8" r:id="rId1"/>
  <headerFooter>
    <oddFooter>&amp;C&amp;Ф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workbookViewId="0" topLeftCell="A40">
      <selection activeCell="D46" sqref="D46"/>
    </sheetView>
  </sheetViews>
  <sheetFormatPr defaultColWidth="8.875" defaultRowHeight="12.75"/>
  <cols>
    <col min="1" max="1" width="9.00390625" style="43" customWidth="1"/>
    <col min="2" max="2" width="5.75390625" style="43" customWidth="1"/>
    <col min="3" max="3" width="8.75390625" style="43" customWidth="1"/>
    <col min="4" max="4" width="52.875" style="43" customWidth="1"/>
    <col min="5" max="5" width="11.75390625" style="43" customWidth="1"/>
    <col min="6" max="6" width="11.25390625" style="43" customWidth="1"/>
    <col min="7" max="7" width="12.75390625" style="43" customWidth="1"/>
    <col min="8" max="16384" width="8.875" style="43" customWidth="1"/>
  </cols>
  <sheetData>
    <row r="1" spans="1:7" ht="51.6" customHeight="1">
      <c r="A1" s="106" t="s">
        <v>556</v>
      </c>
      <c r="B1" s="106"/>
      <c r="C1" s="106"/>
      <c r="D1" s="106"/>
      <c r="E1" s="106"/>
      <c r="F1" s="106"/>
      <c r="G1" s="106"/>
    </row>
    <row r="2" spans="1:7" ht="63" customHeight="1">
      <c r="A2" s="107" t="s">
        <v>512</v>
      </c>
      <c r="B2" s="107"/>
      <c r="C2" s="107"/>
      <c r="D2" s="107"/>
      <c r="E2" s="107"/>
      <c r="F2" s="107"/>
      <c r="G2" s="107"/>
    </row>
    <row r="3" spans="1:7" ht="20.65" customHeight="1">
      <c r="A3" s="108" t="s">
        <v>182</v>
      </c>
      <c r="B3" s="108" t="s">
        <v>181</v>
      </c>
      <c r="C3" s="108" t="s">
        <v>22</v>
      </c>
      <c r="D3" s="108" t="s">
        <v>25</v>
      </c>
      <c r="E3" s="108" t="s">
        <v>317</v>
      </c>
      <c r="F3" s="108"/>
      <c r="G3" s="108"/>
    </row>
    <row r="4" spans="1:7" ht="19.5" customHeight="1">
      <c r="A4" s="108" t="s">
        <v>94</v>
      </c>
      <c r="B4" s="108" t="s">
        <v>94</v>
      </c>
      <c r="C4" s="108" t="s">
        <v>94</v>
      </c>
      <c r="D4" s="108" t="s">
        <v>94</v>
      </c>
      <c r="E4" s="108" t="s">
        <v>327</v>
      </c>
      <c r="F4" s="108" t="s">
        <v>337</v>
      </c>
      <c r="G4" s="108"/>
    </row>
    <row r="5" spans="1:7" ht="22.9" customHeight="1">
      <c r="A5" s="108" t="s">
        <v>94</v>
      </c>
      <c r="B5" s="108" t="s">
        <v>94</v>
      </c>
      <c r="C5" s="108" t="s">
        <v>94</v>
      </c>
      <c r="D5" s="108" t="s">
        <v>94</v>
      </c>
      <c r="E5" s="108" t="s">
        <v>327</v>
      </c>
      <c r="F5" s="47" t="s">
        <v>328</v>
      </c>
      <c r="G5" s="47" t="s">
        <v>329</v>
      </c>
    </row>
    <row r="6" spans="1:7" ht="20.85" customHeight="1">
      <c r="A6" s="47" t="s">
        <v>7</v>
      </c>
      <c r="B6" s="47" t="s">
        <v>105</v>
      </c>
      <c r="C6" s="47" t="s">
        <v>106</v>
      </c>
      <c r="D6" s="47" t="s">
        <v>107</v>
      </c>
      <c r="E6" s="47" t="s">
        <v>108</v>
      </c>
      <c r="F6" s="47" t="s">
        <v>109</v>
      </c>
      <c r="G6" s="47" t="s">
        <v>348</v>
      </c>
    </row>
    <row r="7" spans="1:7" ht="21" customHeight="1">
      <c r="A7" s="47" t="s">
        <v>94</v>
      </c>
      <c r="B7" s="47" t="s">
        <v>94</v>
      </c>
      <c r="C7" s="47" t="s">
        <v>94</v>
      </c>
      <c r="D7" s="38" t="s">
        <v>1</v>
      </c>
      <c r="E7" s="39">
        <f>E8+E17+E20+E25+E30+E35+E40+E45+E60+E65+E74</f>
        <v>678115.6000000001</v>
      </c>
      <c r="F7" s="39">
        <f aca="true" t="shared" si="0" ref="F7:G7">F8+F17+F20+F25+F30+F35+F40+F45+F60+F65+F74</f>
        <v>613040.4000000001</v>
      </c>
      <c r="G7" s="39">
        <f t="shared" si="0"/>
        <v>597899.9</v>
      </c>
    </row>
    <row r="8" spans="1:7" ht="66">
      <c r="A8" s="41" t="s">
        <v>183</v>
      </c>
      <c r="B8" s="53" t="s">
        <v>94</v>
      </c>
      <c r="C8" s="53" t="s">
        <v>94</v>
      </c>
      <c r="D8" s="53" t="s">
        <v>560</v>
      </c>
      <c r="E8" s="39">
        <f>E9+E11+E13+E15</f>
        <v>423309.8</v>
      </c>
      <c r="F8" s="39">
        <f aca="true" t="shared" si="1" ref="F8:G8">F9+F11+F13+F15</f>
        <v>420175.60000000003</v>
      </c>
      <c r="G8" s="39">
        <f t="shared" si="1"/>
        <v>415317.39999999997</v>
      </c>
    </row>
    <row r="9" spans="1:7" ht="49.5">
      <c r="A9" s="47" t="s">
        <v>183</v>
      </c>
      <c r="B9" s="47" t="s">
        <v>7</v>
      </c>
      <c r="C9" s="51" t="s">
        <v>94</v>
      </c>
      <c r="D9" s="52" t="s">
        <v>115</v>
      </c>
      <c r="E9" s="40">
        <f>E10</f>
        <v>402897.4</v>
      </c>
      <c r="F9" s="40">
        <f aca="true" t="shared" si="2" ref="F9:G9">F10</f>
        <v>400906.9</v>
      </c>
      <c r="G9" s="40">
        <f t="shared" si="2"/>
        <v>396035.6</v>
      </c>
    </row>
    <row r="10" spans="1:7" ht="33">
      <c r="A10" s="47" t="s">
        <v>183</v>
      </c>
      <c r="B10" s="47" t="s">
        <v>7</v>
      </c>
      <c r="C10" s="47" t="s">
        <v>15</v>
      </c>
      <c r="D10" s="52" t="s">
        <v>502</v>
      </c>
      <c r="E10" s="40">
        <f>'№6'!D9</f>
        <v>402897.4</v>
      </c>
      <c r="F10" s="40">
        <f>'№6'!E9</f>
        <v>400906.9</v>
      </c>
      <c r="G10" s="40">
        <f>'№6'!F9</f>
        <v>396035.6</v>
      </c>
    </row>
    <row r="11" spans="1:7" ht="66">
      <c r="A11" s="47" t="s">
        <v>183</v>
      </c>
      <c r="B11" s="47" t="s">
        <v>105</v>
      </c>
      <c r="C11" s="51" t="s">
        <v>94</v>
      </c>
      <c r="D11" s="52" t="s">
        <v>483</v>
      </c>
      <c r="E11" s="40">
        <f>E12</f>
        <v>5413.6</v>
      </c>
      <c r="F11" s="40">
        <f aca="true" t="shared" si="3" ref="F11:G11">F12</f>
        <v>5340.5</v>
      </c>
      <c r="G11" s="40">
        <f t="shared" si="3"/>
        <v>5353.599999999999</v>
      </c>
    </row>
    <row r="12" spans="1:7" ht="49.5">
      <c r="A12" s="47" t="s">
        <v>183</v>
      </c>
      <c r="B12" s="47" t="s">
        <v>105</v>
      </c>
      <c r="C12" s="47" t="s">
        <v>8</v>
      </c>
      <c r="D12" s="52" t="s">
        <v>12</v>
      </c>
      <c r="E12" s="40">
        <f>'№6'!D38</f>
        <v>5413.6</v>
      </c>
      <c r="F12" s="40">
        <f>'№6'!E38</f>
        <v>5340.5</v>
      </c>
      <c r="G12" s="40">
        <f>'№6'!F38</f>
        <v>5353.599999999999</v>
      </c>
    </row>
    <row r="13" spans="1:7" ht="99">
      <c r="A13" s="47" t="s">
        <v>183</v>
      </c>
      <c r="B13" s="47" t="s">
        <v>106</v>
      </c>
      <c r="C13" s="51" t="s">
        <v>94</v>
      </c>
      <c r="D13" s="52" t="s">
        <v>412</v>
      </c>
      <c r="E13" s="40">
        <f>E14</f>
        <v>1070.6</v>
      </c>
      <c r="F13" s="40">
        <f aca="true" t="shared" si="4" ref="F13:G13">F14</f>
        <v>0</v>
      </c>
      <c r="G13" s="40">
        <f t="shared" si="4"/>
        <v>0</v>
      </c>
    </row>
    <row r="14" spans="1:7" ht="33">
      <c r="A14" s="47" t="s">
        <v>183</v>
      </c>
      <c r="B14" s="47" t="s">
        <v>106</v>
      </c>
      <c r="C14" s="47" t="s">
        <v>26</v>
      </c>
      <c r="D14" s="52" t="s">
        <v>113</v>
      </c>
      <c r="E14" s="40">
        <f>'№6'!D55</f>
        <v>1070.6</v>
      </c>
      <c r="F14" s="40">
        <f>'№6'!E55</f>
        <v>0</v>
      </c>
      <c r="G14" s="40">
        <f>'№6'!F55</f>
        <v>0</v>
      </c>
    </row>
    <row r="15" spans="1:7" ht="12.75">
      <c r="A15" s="47" t="s">
        <v>183</v>
      </c>
      <c r="B15" s="47" t="s">
        <v>110</v>
      </c>
      <c r="C15" s="51" t="s">
        <v>94</v>
      </c>
      <c r="D15" s="52" t="s">
        <v>2</v>
      </c>
      <c r="E15" s="40">
        <f>E16</f>
        <v>13928.199999999999</v>
      </c>
      <c r="F15" s="40">
        <f aca="true" t="shared" si="5" ref="F15:G15">F16</f>
        <v>13928.199999999999</v>
      </c>
      <c r="G15" s="40">
        <f t="shared" si="5"/>
        <v>13928.199999999999</v>
      </c>
    </row>
    <row r="16" spans="1:7" ht="33">
      <c r="A16" s="47" t="s">
        <v>183</v>
      </c>
      <c r="B16" s="47" t="s">
        <v>110</v>
      </c>
      <c r="C16" s="47" t="s">
        <v>15</v>
      </c>
      <c r="D16" s="52" t="s">
        <v>502</v>
      </c>
      <c r="E16" s="40">
        <f>'№6'!D58</f>
        <v>13928.199999999999</v>
      </c>
      <c r="F16" s="40">
        <f>'№6'!E58</f>
        <v>13928.199999999999</v>
      </c>
      <c r="G16" s="40">
        <f>'№6'!F58</f>
        <v>13928.199999999999</v>
      </c>
    </row>
    <row r="17" spans="1:7" ht="53.25" customHeight="1">
      <c r="A17" s="41" t="s">
        <v>184</v>
      </c>
      <c r="B17" s="53" t="s">
        <v>94</v>
      </c>
      <c r="C17" s="53" t="s">
        <v>94</v>
      </c>
      <c r="D17" s="53" t="s">
        <v>417</v>
      </c>
      <c r="E17" s="39">
        <f>E18</f>
        <v>37905.5</v>
      </c>
      <c r="F17" s="39">
        <f aca="true" t="shared" si="6" ref="F17:G18">F18</f>
        <v>37917.5</v>
      </c>
      <c r="G17" s="39">
        <f t="shared" si="6"/>
        <v>37929.59999999999</v>
      </c>
    </row>
    <row r="18" spans="1:7" ht="49.5">
      <c r="A18" s="47" t="s">
        <v>184</v>
      </c>
      <c r="B18" s="47" t="s">
        <v>7</v>
      </c>
      <c r="C18" s="51" t="s">
        <v>94</v>
      </c>
      <c r="D18" s="52" t="s">
        <v>152</v>
      </c>
      <c r="E18" s="40">
        <f>E19</f>
        <v>37905.5</v>
      </c>
      <c r="F18" s="40">
        <f t="shared" si="6"/>
        <v>37917.5</v>
      </c>
      <c r="G18" s="40">
        <f t="shared" si="6"/>
        <v>37929.59999999999</v>
      </c>
    </row>
    <row r="19" spans="1:7" ht="33">
      <c r="A19" s="47" t="s">
        <v>184</v>
      </c>
      <c r="B19" s="47" t="s">
        <v>7</v>
      </c>
      <c r="C19" s="47" t="s">
        <v>26</v>
      </c>
      <c r="D19" s="52" t="s">
        <v>113</v>
      </c>
      <c r="E19" s="40">
        <f>'№6'!D66</f>
        <v>37905.5</v>
      </c>
      <c r="F19" s="40">
        <f>'№6'!E66</f>
        <v>37917.5</v>
      </c>
      <c r="G19" s="40">
        <f>'№6'!F66</f>
        <v>37929.59999999999</v>
      </c>
    </row>
    <row r="20" spans="1:7" ht="66">
      <c r="A20" s="41" t="s">
        <v>185</v>
      </c>
      <c r="B20" s="53" t="s">
        <v>94</v>
      </c>
      <c r="C20" s="53" t="s">
        <v>94</v>
      </c>
      <c r="D20" s="53" t="s">
        <v>561</v>
      </c>
      <c r="E20" s="39">
        <f>E21+E23</f>
        <v>27482.7</v>
      </c>
      <c r="F20" s="39">
        <f aca="true" t="shared" si="7" ref="F20:G20">F21+F23</f>
        <v>26510.6</v>
      </c>
      <c r="G20" s="39">
        <f t="shared" si="7"/>
        <v>26061.2</v>
      </c>
    </row>
    <row r="21" spans="1:7" ht="33">
      <c r="A21" s="47" t="s">
        <v>185</v>
      </c>
      <c r="B21" s="47" t="s">
        <v>7</v>
      </c>
      <c r="C21" s="51" t="s">
        <v>94</v>
      </c>
      <c r="D21" s="52" t="s">
        <v>140</v>
      </c>
      <c r="E21" s="40">
        <f>E22</f>
        <v>25193.2</v>
      </c>
      <c r="F21" s="40">
        <f aca="true" t="shared" si="8" ref="F21:G21">F22</f>
        <v>24221.1</v>
      </c>
      <c r="G21" s="40">
        <f t="shared" si="8"/>
        <v>23771.7</v>
      </c>
    </row>
    <row r="22" spans="1:7" ht="49.5">
      <c r="A22" s="47" t="s">
        <v>185</v>
      </c>
      <c r="B22" s="47" t="s">
        <v>7</v>
      </c>
      <c r="C22" s="47" t="s">
        <v>8</v>
      </c>
      <c r="D22" s="52" t="s">
        <v>12</v>
      </c>
      <c r="E22" s="40">
        <f>'№6'!D80</f>
        <v>25193.2</v>
      </c>
      <c r="F22" s="40">
        <f>'№6'!E80</f>
        <v>24221.1</v>
      </c>
      <c r="G22" s="40">
        <f>'№6'!F80</f>
        <v>23771.7</v>
      </c>
    </row>
    <row r="23" spans="1:7" ht="12.75">
      <c r="A23" s="47" t="s">
        <v>185</v>
      </c>
      <c r="B23" s="47" t="s">
        <v>110</v>
      </c>
      <c r="C23" s="51" t="s">
        <v>94</v>
      </c>
      <c r="D23" s="52" t="s">
        <v>2</v>
      </c>
      <c r="E23" s="40">
        <f>E24</f>
        <v>2289.5</v>
      </c>
      <c r="F23" s="40">
        <f aca="true" t="shared" si="9" ref="F23:G23">F24</f>
        <v>2289.5</v>
      </c>
      <c r="G23" s="40">
        <f t="shared" si="9"/>
        <v>2289.5</v>
      </c>
    </row>
    <row r="24" spans="1:7" ht="49.5">
      <c r="A24" s="47" t="s">
        <v>185</v>
      </c>
      <c r="B24" s="47" t="s">
        <v>110</v>
      </c>
      <c r="C24" s="47" t="s">
        <v>8</v>
      </c>
      <c r="D24" s="52" t="s">
        <v>12</v>
      </c>
      <c r="E24" s="40">
        <f>'№6'!D99</f>
        <v>2289.5</v>
      </c>
      <c r="F24" s="40">
        <f>'№6'!E99</f>
        <v>2289.5</v>
      </c>
      <c r="G24" s="40">
        <f>'№6'!F99</f>
        <v>2289.5</v>
      </c>
    </row>
    <row r="25" spans="1:7" ht="84" customHeight="1">
      <c r="A25" s="41" t="s">
        <v>186</v>
      </c>
      <c r="B25" s="53" t="s">
        <v>94</v>
      </c>
      <c r="C25" s="53" t="s">
        <v>94</v>
      </c>
      <c r="D25" s="53" t="s">
        <v>469</v>
      </c>
      <c r="E25" s="39">
        <f>E26+E28</f>
        <v>6116.599999999999</v>
      </c>
      <c r="F25" s="39">
        <f aca="true" t="shared" si="10" ref="F25:G25">F26+F28</f>
        <v>6153.2</v>
      </c>
      <c r="G25" s="39">
        <f t="shared" si="10"/>
        <v>6190.7</v>
      </c>
    </row>
    <row r="26" spans="1:7" ht="33">
      <c r="A26" s="47" t="s">
        <v>186</v>
      </c>
      <c r="B26" s="47" t="s">
        <v>105</v>
      </c>
      <c r="C26" s="51" t="s">
        <v>94</v>
      </c>
      <c r="D26" s="52" t="s">
        <v>170</v>
      </c>
      <c r="E26" s="40">
        <f>E27</f>
        <v>1834.2</v>
      </c>
      <c r="F26" s="40">
        <f aca="true" t="shared" si="11" ref="F26:G26">F27</f>
        <v>1870.8</v>
      </c>
      <c r="G26" s="40">
        <f t="shared" si="11"/>
        <v>1908.3</v>
      </c>
    </row>
    <row r="27" spans="1:7" ht="49.5">
      <c r="A27" s="47" t="s">
        <v>186</v>
      </c>
      <c r="B27" s="47" t="s">
        <v>105</v>
      </c>
      <c r="C27" s="47" t="s">
        <v>8</v>
      </c>
      <c r="D27" s="52" t="s">
        <v>12</v>
      </c>
      <c r="E27" s="40">
        <f>'№6'!D105</f>
        <v>1834.2</v>
      </c>
      <c r="F27" s="40">
        <f>'№6'!E105</f>
        <v>1870.8</v>
      </c>
      <c r="G27" s="40">
        <f>'№6'!F105</f>
        <v>1908.3</v>
      </c>
    </row>
    <row r="28" spans="1:7" ht="82.5">
      <c r="A28" s="47" t="s">
        <v>186</v>
      </c>
      <c r="B28" s="47" t="s">
        <v>106</v>
      </c>
      <c r="C28" s="51" t="s">
        <v>94</v>
      </c>
      <c r="D28" s="52" t="s">
        <v>470</v>
      </c>
      <c r="E28" s="40">
        <f>E29</f>
        <v>4282.4</v>
      </c>
      <c r="F28" s="40">
        <f aca="true" t="shared" si="12" ref="F28:G28">F29</f>
        <v>4282.4</v>
      </c>
      <c r="G28" s="40">
        <f t="shared" si="12"/>
        <v>4282.4</v>
      </c>
    </row>
    <row r="29" spans="1:7" ht="33">
      <c r="A29" s="47" t="s">
        <v>186</v>
      </c>
      <c r="B29" s="47" t="s">
        <v>106</v>
      </c>
      <c r="C29" s="47" t="s">
        <v>59</v>
      </c>
      <c r="D29" s="52" t="s">
        <v>461</v>
      </c>
      <c r="E29" s="40">
        <f>'№6'!D108</f>
        <v>4282.4</v>
      </c>
      <c r="F29" s="40">
        <f>'№6'!E108</f>
        <v>4282.4</v>
      </c>
      <c r="G29" s="40">
        <f>'№6'!F108</f>
        <v>4282.4</v>
      </c>
    </row>
    <row r="30" spans="1:7" ht="66">
      <c r="A30" s="41" t="s">
        <v>147</v>
      </c>
      <c r="B30" s="53" t="s">
        <v>94</v>
      </c>
      <c r="C30" s="53" t="s">
        <v>94</v>
      </c>
      <c r="D30" s="53" t="s">
        <v>562</v>
      </c>
      <c r="E30" s="39">
        <f>E31+E33</f>
        <v>42944.899999999994</v>
      </c>
      <c r="F30" s="39">
        <f aca="true" t="shared" si="13" ref="F30:G30">F31+F33</f>
        <v>14756.599999999999</v>
      </c>
      <c r="G30" s="39">
        <f t="shared" si="13"/>
        <v>15049.099999999999</v>
      </c>
    </row>
    <row r="31" spans="1:7" ht="49.5">
      <c r="A31" s="47" t="s">
        <v>147</v>
      </c>
      <c r="B31" s="47" t="s">
        <v>105</v>
      </c>
      <c r="C31" s="51" t="s">
        <v>94</v>
      </c>
      <c r="D31" s="52" t="s">
        <v>396</v>
      </c>
      <c r="E31" s="40">
        <f>E32</f>
        <v>22296.1</v>
      </c>
      <c r="F31" s="40">
        <f aca="true" t="shared" si="14" ref="F31:G31">F32</f>
        <v>0</v>
      </c>
      <c r="G31" s="40">
        <f t="shared" si="14"/>
        <v>0</v>
      </c>
    </row>
    <row r="32" spans="1:7" ht="33">
      <c r="A32" s="47" t="s">
        <v>147</v>
      </c>
      <c r="B32" s="47" t="s">
        <v>105</v>
      </c>
      <c r="C32" s="47" t="s">
        <v>26</v>
      </c>
      <c r="D32" s="52" t="s">
        <v>113</v>
      </c>
      <c r="E32" s="40">
        <f>'№6'!D110</f>
        <v>22296.1</v>
      </c>
      <c r="F32" s="40">
        <f>'№6'!E110</f>
        <v>0</v>
      </c>
      <c r="G32" s="40">
        <f>'№6'!F110</f>
        <v>0</v>
      </c>
    </row>
    <row r="33" spans="1:7" ht="49.5">
      <c r="A33" s="47" t="s">
        <v>147</v>
      </c>
      <c r="B33" s="47" t="s">
        <v>107</v>
      </c>
      <c r="C33" s="51" t="s">
        <v>94</v>
      </c>
      <c r="D33" s="52" t="s">
        <v>172</v>
      </c>
      <c r="E33" s="40">
        <f>E34</f>
        <v>20648.8</v>
      </c>
      <c r="F33" s="40">
        <f aca="true" t="shared" si="15" ref="F33:G33">F34</f>
        <v>14756.599999999999</v>
      </c>
      <c r="G33" s="40">
        <f t="shared" si="15"/>
        <v>15049.099999999999</v>
      </c>
    </row>
    <row r="34" spans="1:7" ht="33">
      <c r="A34" s="47" t="s">
        <v>147</v>
      </c>
      <c r="B34" s="47" t="s">
        <v>107</v>
      </c>
      <c r="C34" s="47" t="s">
        <v>26</v>
      </c>
      <c r="D34" s="52" t="s">
        <v>113</v>
      </c>
      <c r="E34" s="40">
        <f>'№6'!D117</f>
        <v>20648.8</v>
      </c>
      <c r="F34" s="40">
        <f>'№6'!E117</f>
        <v>14756.599999999999</v>
      </c>
      <c r="G34" s="40">
        <f>'№6'!F117</f>
        <v>15049.099999999999</v>
      </c>
    </row>
    <row r="35" spans="1:7" ht="68.25" customHeight="1">
      <c r="A35" s="41" t="s">
        <v>187</v>
      </c>
      <c r="B35" s="53" t="s">
        <v>94</v>
      </c>
      <c r="C35" s="53" t="s">
        <v>94</v>
      </c>
      <c r="D35" s="53" t="s">
        <v>374</v>
      </c>
      <c r="E35" s="39">
        <f>E36+E38</f>
        <v>59979.899999999994</v>
      </c>
      <c r="F35" s="39">
        <f aca="true" t="shared" si="16" ref="F35:G35">F36+F38</f>
        <v>31128.9</v>
      </c>
      <c r="G35" s="39">
        <f t="shared" si="16"/>
        <v>20859.3</v>
      </c>
    </row>
    <row r="36" spans="1:7" ht="49.5">
      <c r="A36" s="47" t="s">
        <v>187</v>
      </c>
      <c r="B36" s="47" t="s">
        <v>7</v>
      </c>
      <c r="C36" s="51" t="s">
        <v>94</v>
      </c>
      <c r="D36" s="67" t="s">
        <v>538</v>
      </c>
      <c r="E36" s="40">
        <f>E37</f>
        <v>56479.899999999994</v>
      </c>
      <c r="F36" s="40">
        <f aca="true" t="shared" si="17" ref="F36:G36">F37</f>
        <v>27628.9</v>
      </c>
      <c r="G36" s="40">
        <f t="shared" si="17"/>
        <v>20859.3</v>
      </c>
    </row>
    <row r="37" spans="1:7" ht="33">
      <c r="A37" s="47" t="s">
        <v>187</v>
      </c>
      <c r="B37" s="47" t="s">
        <v>7</v>
      </c>
      <c r="C37" s="47" t="s">
        <v>26</v>
      </c>
      <c r="D37" s="52" t="s">
        <v>113</v>
      </c>
      <c r="E37" s="40">
        <f>'№6'!D135</f>
        <v>56479.899999999994</v>
      </c>
      <c r="F37" s="40">
        <f>'№6'!E135</f>
        <v>27628.9</v>
      </c>
      <c r="G37" s="40">
        <f>'№6'!F135</f>
        <v>20859.3</v>
      </c>
    </row>
    <row r="38" spans="1:7" ht="49.5">
      <c r="A38" s="47" t="s">
        <v>187</v>
      </c>
      <c r="B38" s="47" t="s">
        <v>105</v>
      </c>
      <c r="C38" s="51" t="s">
        <v>94</v>
      </c>
      <c r="D38" s="52" t="s">
        <v>382</v>
      </c>
      <c r="E38" s="40">
        <f>E39</f>
        <v>3500</v>
      </c>
      <c r="F38" s="40">
        <f aca="true" t="shared" si="18" ref="F38:G38">F39</f>
        <v>3500</v>
      </c>
      <c r="G38" s="40">
        <f t="shared" si="18"/>
        <v>0</v>
      </c>
    </row>
    <row r="39" spans="1:7" ht="33">
      <c r="A39" s="47" t="s">
        <v>187</v>
      </c>
      <c r="B39" s="47" t="s">
        <v>105</v>
      </c>
      <c r="C39" s="47" t="s">
        <v>26</v>
      </c>
      <c r="D39" s="52" t="s">
        <v>113</v>
      </c>
      <c r="E39" s="40">
        <f>'№6'!D146</f>
        <v>3500</v>
      </c>
      <c r="F39" s="40">
        <f>'№6'!E146</f>
        <v>3500</v>
      </c>
      <c r="G39" s="40">
        <f>'№6'!F146</f>
        <v>0</v>
      </c>
    </row>
    <row r="40" spans="1:7" ht="72" customHeight="1">
      <c r="A40" s="41" t="s">
        <v>188</v>
      </c>
      <c r="B40" s="53" t="s">
        <v>94</v>
      </c>
      <c r="C40" s="53" t="s">
        <v>94</v>
      </c>
      <c r="D40" s="53" t="s">
        <v>386</v>
      </c>
      <c r="E40" s="39">
        <f>E41+E43</f>
        <v>238.3</v>
      </c>
      <c r="F40" s="39">
        <f aca="true" t="shared" si="19" ref="F40:G40">F41+F43</f>
        <v>243</v>
      </c>
      <c r="G40" s="39">
        <f t="shared" si="19"/>
        <v>247.9</v>
      </c>
    </row>
    <row r="41" spans="1:7" ht="49.5">
      <c r="A41" s="47" t="s">
        <v>188</v>
      </c>
      <c r="B41" s="47" t="s">
        <v>7</v>
      </c>
      <c r="C41" s="51" t="s">
        <v>94</v>
      </c>
      <c r="D41" s="52" t="s">
        <v>165</v>
      </c>
      <c r="E41" s="40">
        <f>E42</f>
        <v>65.3</v>
      </c>
      <c r="F41" s="40">
        <f aca="true" t="shared" si="20" ref="F41:G41">F42</f>
        <v>66.5</v>
      </c>
      <c r="G41" s="40">
        <f t="shared" si="20"/>
        <v>67.9</v>
      </c>
    </row>
    <row r="42" spans="1:7" ht="33">
      <c r="A42" s="47" t="s">
        <v>188</v>
      </c>
      <c r="B42" s="47" t="s">
        <v>7</v>
      </c>
      <c r="C42" s="47" t="s">
        <v>26</v>
      </c>
      <c r="D42" s="52" t="s">
        <v>113</v>
      </c>
      <c r="E42" s="40">
        <f>'№6'!D150</f>
        <v>65.3</v>
      </c>
      <c r="F42" s="40">
        <f>'№6'!E150</f>
        <v>66.5</v>
      </c>
      <c r="G42" s="40">
        <f>'№6'!F150</f>
        <v>67.9</v>
      </c>
    </row>
    <row r="43" spans="1:7" ht="33">
      <c r="A43" s="47" t="s">
        <v>188</v>
      </c>
      <c r="B43" s="47" t="s">
        <v>105</v>
      </c>
      <c r="C43" s="51" t="s">
        <v>94</v>
      </c>
      <c r="D43" s="52" t="s">
        <v>167</v>
      </c>
      <c r="E43" s="40">
        <f>E44</f>
        <v>173</v>
      </c>
      <c r="F43" s="40">
        <f aca="true" t="shared" si="21" ref="F43:G43">F44</f>
        <v>176.5</v>
      </c>
      <c r="G43" s="40">
        <f t="shared" si="21"/>
        <v>180</v>
      </c>
    </row>
    <row r="44" spans="1:7" ht="33">
      <c r="A44" s="47" t="s">
        <v>188</v>
      </c>
      <c r="B44" s="47" t="s">
        <v>105</v>
      </c>
      <c r="C44" s="47" t="s">
        <v>26</v>
      </c>
      <c r="D44" s="52" t="s">
        <v>113</v>
      </c>
      <c r="E44" s="40">
        <f>'№6'!D157</f>
        <v>173</v>
      </c>
      <c r="F44" s="40">
        <f>'№6'!E157</f>
        <v>176.5</v>
      </c>
      <c r="G44" s="40">
        <f>'№6'!F157</f>
        <v>180</v>
      </c>
    </row>
    <row r="45" spans="1:7" ht="66">
      <c r="A45" s="41" t="s">
        <v>134</v>
      </c>
      <c r="B45" s="53" t="s">
        <v>94</v>
      </c>
      <c r="C45" s="53" t="s">
        <v>94</v>
      </c>
      <c r="D45" s="53" t="s">
        <v>559</v>
      </c>
      <c r="E45" s="39">
        <f>E46+E48+E50+E52+E54+E56+E58</f>
        <v>51429.399999999994</v>
      </c>
      <c r="F45" s="39">
        <f aca="true" t="shared" si="22" ref="F45:G45">F46+F48+F50+F52+F54+F56+F58</f>
        <v>50827</v>
      </c>
      <c r="G45" s="39">
        <f t="shared" si="22"/>
        <v>50893.5</v>
      </c>
    </row>
    <row r="46" spans="1:7" ht="82.5">
      <c r="A46" s="47" t="s">
        <v>134</v>
      </c>
      <c r="B46" s="47" t="s">
        <v>7</v>
      </c>
      <c r="C46" s="51" t="s">
        <v>94</v>
      </c>
      <c r="D46" s="52" t="s">
        <v>356</v>
      </c>
      <c r="E46" s="40">
        <f>E47</f>
        <v>1082.1</v>
      </c>
      <c r="F46" s="40">
        <f aca="true" t="shared" si="23" ref="F46:G46">F47</f>
        <v>421.9</v>
      </c>
      <c r="G46" s="40">
        <f t="shared" si="23"/>
        <v>428.5</v>
      </c>
    </row>
    <row r="47" spans="1:7" ht="33">
      <c r="A47" s="47" t="s">
        <v>134</v>
      </c>
      <c r="B47" s="47" t="s">
        <v>7</v>
      </c>
      <c r="C47" s="47" t="s">
        <v>26</v>
      </c>
      <c r="D47" s="52" t="s">
        <v>113</v>
      </c>
      <c r="E47" s="40">
        <f>'№6'!D163</f>
        <v>1082.1</v>
      </c>
      <c r="F47" s="40">
        <f>'№6'!E163</f>
        <v>421.9</v>
      </c>
      <c r="G47" s="40">
        <f>'№6'!F163</f>
        <v>428.5</v>
      </c>
    </row>
    <row r="48" spans="1:7" ht="115.5">
      <c r="A48" s="47" t="s">
        <v>134</v>
      </c>
      <c r="B48" s="47" t="s">
        <v>105</v>
      </c>
      <c r="C48" s="51" t="s">
        <v>94</v>
      </c>
      <c r="D48" s="52" t="s">
        <v>159</v>
      </c>
      <c r="E48" s="40">
        <f>E49</f>
        <v>76.5</v>
      </c>
      <c r="F48" s="40">
        <f aca="true" t="shared" si="24" ref="F48:G48">F49</f>
        <v>78</v>
      </c>
      <c r="G48" s="40">
        <f t="shared" si="24"/>
        <v>79.5</v>
      </c>
    </row>
    <row r="49" spans="1:7" ht="33">
      <c r="A49" s="47" t="s">
        <v>134</v>
      </c>
      <c r="B49" s="47" t="s">
        <v>105</v>
      </c>
      <c r="C49" s="47" t="s">
        <v>26</v>
      </c>
      <c r="D49" s="52" t="s">
        <v>113</v>
      </c>
      <c r="E49" s="40">
        <f>'№6'!D168</f>
        <v>76.5</v>
      </c>
      <c r="F49" s="40">
        <f>'№6'!E168</f>
        <v>78</v>
      </c>
      <c r="G49" s="40">
        <f>'№6'!F168</f>
        <v>79.5</v>
      </c>
    </row>
    <row r="50" spans="1:7" ht="33">
      <c r="A50" s="47" t="s">
        <v>134</v>
      </c>
      <c r="B50" s="47" t="s">
        <v>106</v>
      </c>
      <c r="C50" s="51" t="s">
        <v>94</v>
      </c>
      <c r="D50" s="52" t="s">
        <v>162</v>
      </c>
      <c r="E50" s="40">
        <f>E51</f>
        <v>107.1</v>
      </c>
      <c r="F50" s="40">
        <f aca="true" t="shared" si="25" ref="F50:G50">F51</f>
        <v>109.2</v>
      </c>
      <c r="G50" s="40">
        <f t="shared" si="25"/>
        <v>111.4</v>
      </c>
    </row>
    <row r="51" spans="1:7" ht="33">
      <c r="A51" s="47" t="s">
        <v>134</v>
      </c>
      <c r="B51" s="47" t="s">
        <v>106</v>
      </c>
      <c r="C51" s="47" t="s">
        <v>26</v>
      </c>
      <c r="D51" s="52" t="s">
        <v>113</v>
      </c>
      <c r="E51" s="40">
        <f>'№6'!D173</f>
        <v>107.1</v>
      </c>
      <c r="F51" s="40">
        <f>'№6'!E173</f>
        <v>109.2</v>
      </c>
      <c r="G51" s="40">
        <f>'№6'!F173</f>
        <v>111.4</v>
      </c>
    </row>
    <row r="52" spans="1:7" ht="49.5">
      <c r="A52" s="47" t="s">
        <v>134</v>
      </c>
      <c r="B52" s="47">
        <v>4</v>
      </c>
      <c r="C52" s="51" t="s">
        <v>94</v>
      </c>
      <c r="D52" s="52" t="s">
        <v>163</v>
      </c>
      <c r="E52" s="40">
        <f>E53</f>
        <v>6535</v>
      </c>
      <c r="F52" s="40">
        <f aca="true" t="shared" si="26" ref="F52:G52">F53</f>
        <v>6535</v>
      </c>
      <c r="G52" s="40">
        <f t="shared" si="26"/>
        <v>6535</v>
      </c>
    </row>
    <row r="53" spans="1:7" ht="33">
      <c r="A53" s="47" t="s">
        <v>134</v>
      </c>
      <c r="B53" s="47">
        <v>4</v>
      </c>
      <c r="C53" s="47" t="s">
        <v>26</v>
      </c>
      <c r="D53" s="52" t="s">
        <v>113</v>
      </c>
      <c r="E53" s="40">
        <f>'№6'!D176</f>
        <v>6535</v>
      </c>
      <c r="F53" s="40">
        <f>'№6'!E176</f>
        <v>6535</v>
      </c>
      <c r="G53" s="40">
        <f>'№6'!F176</f>
        <v>6535</v>
      </c>
    </row>
    <row r="54" spans="1:7" ht="66">
      <c r="A54" s="47" t="s">
        <v>134</v>
      </c>
      <c r="B54" s="47" t="s">
        <v>108</v>
      </c>
      <c r="C54" s="51" t="s">
        <v>94</v>
      </c>
      <c r="D54" s="52" t="s">
        <v>156</v>
      </c>
      <c r="E54" s="40">
        <f>E55</f>
        <v>2538.4</v>
      </c>
      <c r="F54" s="40">
        <f aca="true" t="shared" si="27" ref="F54:G54">F55</f>
        <v>2588.6</v>
      </c>
      <c r="G54" s="40">
        <f t="shared" si="27"/>
        <v>2640.7999999999997</v>
      </c>
    </row>
    <row r="55" spans="1:7" ht="33">
      <c r="A55" s="47" t="s">
        <v>134</v>
      </c>
      <c r="B55" s="47" t="s">
        <v>108</v>
      </c>
      <c r="C55" s="47" t="s">
        <v>26</v>
      </c>
      <c r="D55" s="52" t="s">
        <v>113</v>
      </c>
      <c r="E55" s="40">
        <f>'№6'!D179</f>
        <v>2538.4</v>
      </c>
      <c r="F55" s="40">
        <f>'№6'!E179</f>
        <v>2588.6</v>
      </c>
      <c r="G55" s="40">
        <f>'№6'!F179</f>
        <v>2640.7999999999997</v>
      </c>
    </row>
    <row r="56" spans="1:7" ht="33">
      <c r="A56" s="47" t="s">
        <v>134</v>
      </c>
      <c r="B56" s="47" t="s">
        <v>109</v>
      </c>
      <c r="C56" s="51" t="s">
        <v>94</v>
      </c>
      <c r="D56" s="52" t="s">
        <v>155</v>
      </c>
      <c r="E56" s="40">
        <f>E57</f>
        <v>2107.2</v>
      </c>
      <c r="F56" s="40">
        <f aca="true" t="shared" si="28" ref="F56:G56">F57</f>
        <v>2111.5</v>
      </c>
      <c r="G56" s="40">
        <f t="shared" si="28"/>
        <v>2115.8</v>
      </c>
    </row>
    <row r="57" spans="1:7" ht="33">
      <c r="A57" s="47" t="s">
        <v>134</v>
      </c>
      <c r="B57" s="47" t="s">
        <v>109</v>
      </c>
      <c r="C57" s="47" t="s">
        <v>26</v>
      </c>
      <c r="D57" s="52" t="s">
        <v>113</v>
      </c>
      <c r="E57" s="40">
        <f>'№6'!D190</f>
        <v>2107.2</v>
      </c>
      <c r="F57" s="40">
        <f>'№6'!E190</f>
        <v>2111.5</v>
      </c>
      <c r="G57" s="40">
        <f>'№6'!F190</f>
        <v>2115.8</v>
      </c>
    </row>
    <row r="58" spans="1:7" ht="12.75">
      <c r="A58" s="47" t="s">
        <v>134</v>
      </c>
      <c r="B58" s="47" t="s">
        <v>110</v>
      </c>
      <c r="C58" s="51" t="s">
        <v>94</v>
      </c>
      <c r="D58" s="52" t="s">
        <v>2</v>
      </c>
      <c r="E58" s="40">
        <f>E59</f>
        <v>38983.1</v>
      </c>
      <c r="F58" s="40">
        <f aca="true" t="shared" si="29" ref="F58:G58">F59</f>
        <v>38982.8</v>
      </c>
      <c r="G58" s="40">
        <f t="shared" si="29"/>
        <v>38982.5</v>
      </c>
    </row>
    <row r="59" spans="1:7" ht="33">
      <c r="A59" s="47" t="s">
        <v>134</v>
      </c>
      <c r="B59" s="47" t="s">
        <v>110</v>
      </c>
      <c r="C59" s="47" t="s">
        <v>26</v>
      </c>
      <c r="D59" s="52" t="s">
        <v>113</v>
      </c>
      <c r="E59" s="40">
        <f>'№6'!D197</f>
        <v>38983.1</v>
      </c>
      <c r="F59" s="40">
        <f>'№6'!E197</f>
        <v>38982.8</v>
      </c>
      <c r="G59" s="40">
        <f>'№6'!F197</f>
        <v>38982.5</v>
      </c>
    </row>
    <row r="60" spans="1:7" ht="82.5">
      <c r="A60" s="41" t="s">
        <v>189</v>
      </c>
      <c r="B60" s="53" t="s">
        <v>94</v>
      </c>
      <c r="C60" s="53" t="s">
        <v>94</v>
      </c>
      <c r="D60" s="53" t="s">
        <v>462</v>
      </c>
      <c r="E60" s="39">
        <f>E61+E63</f>
        <v>10738.7</v>
      </c>
      <c r="F60" s="39">
        <f aca="true" t="shared" si="30" ref="F60:G60">F61+F63</f>
        <v>10037.4</v>
      </c>
      <c r="G60" s="39">
        <f t="shared" si="30"/>
        <v>10037.4</v>
      </c>
    </row>
    <row r="61" spans="1:7" ht="49.5">
      <c r="A61" s="47" t="s">
        <v>189</v>
      </c>
      <c r="B61" s="47" t="s">
        <v>7</v>
      </c>
      <c r="C61" s="51" t="s">
        <v>94</v>
      </c>
      <c r="D61" s="52" t="s">
        <v>148</v>
      </c>
      <c r="E61" s="40">
        <f>E62</f>
        <v>4965.2</v>
      </c>
      <c r="F61" s="40">
        <f aca="true" t="shared" si="31" ref="F61:G61">F62</f>
        <v>4263.9</v>
      </c>
      <c r="G61" s="40">
        <f t="shared" si="31"/>
        <v>4263.9</v>
      </c>
    </row>
    <row r="62" spans="1:7" ht="33">
      <c r="A62" s="47" t="s">
        <v>189</v>
      </c>
      <c r="B62" s="47" t="s">
        <v>7</v>
      </c>
      <c r="C62" s="47" t="s">
        <v>59</v>
      </c>
      <c r="D62" s="52" t="s">
        <v>461</v>
      </c>
      <c r="E62" s="40">
        <f>'№6'!D211</f>
        <v>4965.2</v>
      </c>
      <c r="F62" s="40">
        <f>'№6'!E211</f>
        <v>4263.9</v>
      </c>
      <c r="G62" s="40">
        <f>'№6'!F211</f>
        <v>4263.9</v>
      </c>
    </row>
    <row r="63" spans="1:7" ht="12.75">
      <c r="A63" s="47" t="s">
        <v>189</v>
      </c>
      <c r="B63" s="47" t="s">
        <v>110</v>
      </c>
      <c r="C63" s="51" t="s">
        <v>94</v>
      </c>
      <c r="D63" s="52" t="s">
        <v>2</v>
      </c>
      <c r="E63" s="40">
        <f>E64</f>
        <v>5773.5</v>
      </c>
      <c r="F63" s="40">
        <f aca="true" t="shared" si="32" ref="F63:G63">F64</f>
        <v>5773.5</v>
      </c>
      <c r="G63" s="40">
        <f t="shared" si="32"/>
        <v>5773.5</v>
      </c>
    </row>
    <row r="64" spans="1:7" ht="33">
      <c r="A64" s="47" t="s">
        <v>189</v>
      </c>
      <c r="B64" s="47" t="s">
        <v>110</v>
      </c>
      <c r="C64" s="47" t="s">
        <v>59</v>
      </c>
      <c r="D64" s="52" t="s">
        <v>461</v>
      </c>
      <c r="E64" s="40">
        <f>'№6'!D220</f>
        <v>5773.5</v>
      </c>
      <c r="F64" s="40">
        <f>'№6'!E220</f>
        <v>5773.5</v>
      </c>
      <c r="G64" s="40">
        <f>'№6'!F220</f>
        <v>5773.5</v>
      </c>
    </row>
    <row r="65" spans="1:7" ht="66">
      <c r="A65" s="41" t="s">
        <v>111</v>
      </c>
      <c r="B65" s="53" t="s">
        <v>94</v>
      </c>
      <c r="C65" s="53" t="s">
        <v>94</v>
      </c>
      <c r="D65" s="53" t="s">
        <v>439</v>
      </c>
      <c r="E65" s="39">
        <f>E66+E68+E70+E72</f>
        <v>11362.5</v>
      </c>
      <c r="F65" s="39">
        <f aca="true" t="shared" si="33" ref="F65:G65">F66+F68+F70+F72</f>
        <v>10685.3</v>
      </c>
      <c r="G65" s="39">
        <f t="shared" si="33"/>
        <v>10708.5</v>
      </c>
    </row>
    <row r="66" spans="1:7" ht="33">
      <c r="A66" s="47" t="s">
        <v>111</v>
      </c>
      <c r="B66" s="47" t="s">
        <v>7</v>
      </c>
      <c r="C66" s="51" t="s">
        <v>94</v>
      </c>
      <c r="D66" s="52" t="s">
        <v>444</v>
      </c>
      <c r="E66" s="40">
        <f>E67</f>
        <v>1102</v>
      </c>
      <c r="F66" s="40">
        <f aca="true" t="shared" si="34" ref="F66:G66">F67</f>
        <v>1123.8</v>
      </c>
      <c r="G66" s="40">
        <f t="shared" si="34"/>
        <v>1146</v>
      </c>
    </row>
    <row r="67" spans="1:7" ht="33">
      <c r="A67" s="47" t="s">
        <v>111</v>
      </c>
      <c r="B67" s="47" t="s">
        <v>7</v>
      </c>
      <c r="C67" s="47" t="s">
        <v>61</v>
      </c>
      <c r="D67" s="52" t="s">
        <v>438</v>
      </c>
      <c r="E67" s="40">
        <f>'№6'!D224</f>
        <v>1102</v>
      </c>
      <c r="F67" s="40">
        <f>'№6'!E224</f>
        <v>1123.8</v>
      </c>
      <c r="G67" s="40">
        <f>'№6'!F224</f>
        <v>1146</v>
      </c>
    </row>
    <row r="68" spans="1:7" ht="56.25" customHeight="1">
      <c r="A68" s="47" t="s">
        <v>111</v>
      </c>
      <c r="B68" s="47" t="s">
        <v>105</v>
      </c>
      <c r="C68" s="51" t="s">
        <v>94</v>
      </c>
      <c r="D68" s="52" t="s">
        <v>454</v>
      </c>
      <c r="E68" s="40">
        <f>E69</f>
        <v>700</v>
      </c>
      <c r="F68" s="40">
        <f aca="true" t="shared" si="35" ref="F68:G68">F69</f>
        <v>0</v>
      </c>
      <c r="G68" s="40">
        <f t="shared" si="35"/>
        <v>0</v>
      </c>
    </row>
    <row r="69" spans="1:7" ht="33">
      <c r="A69" s="47" t="s">
        <v>111</v>
      </c>
      <c r="B69" s="47" t="s">
        <v>105</v>
      </c>
      <c r="C69" s="47" t="s">
        <v>61</v>
      </c>
      <c r="D69" s="52" t="s">
        <v>438</v>
      </c>
      <c r="E69" s="40">
        <f>'№6'!D227</f>
        <v>700</v>
      </c>
      <c r="F69" s="40">
        <f>'№6'!E227</f>
        <v>0</v>
      </c>
      <c r="G69" s="40">
        <f>'№6'!F227</f>
        <v>0</v>
      </c>
    </row>
    <row r="70" spans="1:7" ht="33">
      <c r="A70" s="47" t="s">
        <v>111</v>
      </c>
      <c r="B70" s="47" t="s">
        <v>106</v>
      </c>
      <c r="C70" s="51" t="s">
        <v>94</v>
      </c>
      <c r="D70" s="52" t="s">
        <v>131</v>
      </c>
      <c r="E70" s="40">
        <f>E71</f>
        <v>39</v>
      </c>
      <c r="F70" s="40">
        <f aca="true" t="shared" si="36" ref="F70:G70">F71</f>
        <v>40</v>
      </c>
      <c r="G70" s="40">
        <f t="shared" si="36"/>
        <v>41</v>
      </c>
    </row>
    <row r="71" spans="1:7" ht="33">
      <c r="A71" s="47" t="s">
        <v>111</v>
      </c>
      <c r="B71" s="47" t="s">
        <v>106</v>
      </c>
      <c r="C71" s="47" t="s">
        <v>61</v>
      </c>
      <c r="D71" s="52" t="s">
        <v>438</v>
      </c>
      <c r="E71" s="40">
        <f>'№6'!D230</f>
        <v>39</v>
      </c>
      <c r="F71" s="40">
        <f>'№6'!E230</f>
        <v>40</v>
      </c>
      <c r="G71" s="40">
        <f>'№6'!F230</f>
        <v>41</v>
      </c>
    </row>
    <row r="72" spans="1:7" ht="12.75">
      <c r="A72" s="47" t="s">
        <v>111</v>
      </c>
      <c r="B72" s="47" t="s">
        <v>110</v>
      </c>
      <c r="C72" s="51" t="s">
        <v>94</v>
      </c>
      <c r="D72" s="52" t="s">
        <v>2</v>
      </c>
      <c r="E72" s="40">
        <f>E73</f>
        <v>9521.5</v>
      </c>
      <c r="F72" s="40">
        <f aca="true" t="shared" si="37" ref="F72:G72">F73</f>
        <v>9521.5</v>
      </c>
      <c r="G72" s="40">
        <f t="shared" si="37"/>
        <v>9521.5</v>
      </c>
    </row>
    <row r="73" spans="1:7" ht="33">
      <c r="A73" s="47" t="s">
        <v>111</v>
      </c>
      <c r="B73" s="47" t="s">
        <v>110</v>
      </c>
      <c r="C73" s="47" t="s">
        <v>61</v>
      </c>
      <c r="D73" s="52" t="s">
        <v>438</v>
      </c>
      <c r="E73" s="40">
        <f>'№6'!D233</f>
        <v>9521.5</v>
      </c>
      <c r="F73" s="40">
        <f>'№6'!E233</f>
        <v>9521.5</v>
      </c>
      <c r="G73" s="40">
        <f>'№6'!F233</f>
        <v>9521.5</v>
      </c>
    </row>
    <row r="74" spans="1:7" ht="33">
      <c r="A74" s="41" t="s">
        <v>190</v>
      </c>
      <c r="B74" s="53" t="s">
        <v>94</v>
      </c>
      <c r="C74" s="53" t="s">
        <v>94</v>
      </c>
      <c r="D74" s="53" t="s">
        <v>442</v>
      </c>
      <c r="E74" s="39">
        <f>E75+E77+E79</f>
        <v>6607.3</v>
      </c>
      <c r="F74" s="39">
        <f aca="true" t="shared" si="38" ref="F74:G74">F75+F77+F79</f>
        <v>4605.3</v>
      </c>
      <c r="G74" s="39">
        <f t="shared" si="38"/>
        <v>4605.3</v>
      </c>
    </row>
    <row r="75" spans="1:7" ht="12.75">
      <c r="A75" s="47" t="s">
        <v>190</v>
      </c>
      <c r="B75" s="47" t="s">
        <v>105</v>
      </c>
      <c r="C75" s="51" t="s">
        <v>94</v>
      </c>
      <c r="D75" s="52" t="s">
        <v>14</v>
      </c>
      <c r="E75" s="40">
        <f>E76</f>
        <v>2000</v>
      </c>
      <c r="F75" s="40">
        <f aca="true" t="shared" si="39" ref="F75:G75">F76</f>
        <v>500</v>
      </c>
      <c r="G75" s="40">
        <f t="shared" si="39"/>
        <v>500</v>
      </c>
    </row>
    <row r="76" spans="1:7" ht="33">
      <c r="A76" s="47" t="s">
        <v>190</v>
      </c>
      <c r="B76" s="47" t="s">
        <v>105</v>
      </c>
      <c r="C76" s="47" t="s">
        <v>61</v>
      </c>
      <c r="D76" s="52" t="s">
        <v>438</v>
      </c>
      <c r="E76" s="40">
        <f>'№6'!D238</f>
        <v>2000</v>
      </c>
      <c r="F76" s="40">
        <f>'№6'!E238</f>
        <v>500</v>
      </c>
      <c r="G76" s="40">
        <f>'№6'!F238</f>
        <v>500</v>
      </c>
    </row>
    <row r="77" spans="1:7" ht="49.5">
      <c r="A77" s="47" t="s">
        <v>190</v>
      </c>
      <c r="B77" s="47" t="s">
        <v>107</v>
      </c>
      <c r="C77" s="51" t="s">
        <v>94</v>
      </c>
      <c r="D77" s="52" t="s">
        <v>450</v>
      </c>
      <c r="E77" s="40">
        <f>E78</f>
        <v>502</v>
      </c>
      <c r="F77" s="40">
        <f aca="true" t="shared" si="40" ref="F77:G77">F78</f>
        <v>0</v>
      </c>
      <c r="G77" s="40">
        <f t="shared" si="40"/>
        <v>0</v>
      </c>
    </row>
    <row r="78" spans="1:7" ht="33">
      <c r="A78" s="47" t="s">
        <v>190</v>
      </c>
      <c r="B78" s="47" t="s">
        <v>107</v>
      </c>
      <c r="C78" s="47" t="s">
        <v>61</v>
      </c>
      <c r="D78" s="52" t="s">
        <v>438</v>
      </c>
      <c r="E78" s="40">
        <f>'№6'!D240</f>
        <v>502</v>
      </c>
      <c r="F78" s="40">
        <f>'№6'!E240</f>
        <v>0</v>
      </c>
      <c r="G78" s="40">
        <f>'№6'!F240</f>
        <v>0</v>
      </c>
    </row>
    <row r="79" spans="1:7" ht="49.5">
      <c r="A79" s="47" t="s">
        <v>190</v>
      </c>
      <c r="B79" s="47" t="s">
        <v>110</v>
      </c>
      <c r="C79" s="51" t="s">
        <v>94</v>
      </c>
      <c r="D79" s="52" t="s">
        <v>6</v>
      </c>
      <c r="E79" s="40">
        <f>E80</f>
        <v>4105.3</v>
      </c>
      <c r="F79" s="40">
        <f aca="true" t="shared" si="41" ref="F79:G79">F80</f>
        <v>4105.3</v>
      </c>
      <c r="G79" s="40">
        <f t="shared" si="41"/>
        <v>4105.3</v>
      </c>
    </row>
    <row r="80" spans="1:7" ht="12.75">
      <c r="A80" s="47" t="s">
        <v>190</v>
      </c>
      <c r="B80" s="47" t="s">
        <v>110</v>
      </c>
      <c r="C80" s="47" t="s">
        <v>20</v>
      </c>
      <c r="D80" s="52" t="s">
        <v>4</v>
      </c>
      <c r="E80" s="40">
        <f>'№6'!D245</f>
        <v>4105.3</v>
      </c>
      <c r="F80" s="40">
        <f>'№6'!E245</f>
        <v>4105.3</v>
      </c>
      <c r="G80" s="40">
        <f>'№6'!F245</f>
        <v>4105.3</v>
      </c>
    </row>
  </sheetData>
  <mergeCells count="9">
    <mergeCell ref="A1:G1"/>
    <mergeCell ref="A2:G2"/>
    <mergeCell ref="A3:A5"/>
    <mergeCell ref="B3:B5"/>
    <mergeCell ref="C3:C5"/>
    <mergeCell ref="D3:D5"/>
    <mergeCell ref="E3:G3"/>
    <mergeCell ref="E4:E5"/>
    <mergeCell ref="F4:G4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1"/>
  <sheetViews>
    <sheetView workbookViewId="0" topLeftCell="A1">
      <selection activeCell="C9" sqref="C9"/>
    </sheetView>
  </sheetViews>
  <sheetFormatPr defaultColWidth="8.875" defaultRowHeight="12.75"/>
  <cols>
    <col min="1" max="1" width="15.00390625" style="43" customWidth="1"/>
    <col min="2" max="2" width="8.75390625" style="43" customWidth="1"/>
    <col min="3" max="3" width="54.625" style="43" customWidth="1"/>
    <col min="4" max="4" width="12.25390625" style="43" customWidth="1"/>
    <col min="5" max="5" width="13.125" style="43" customWidth="1"/>
    <col min="6" max="6" width="12.75390625" style="43" customWidth="1"/>
    <col min="7" max="16384" width="8.875" style="43" customWidth="1"/>
  </cols>
  <sheetData>
    <row r="1" spans="1:6" ht="51.6" customHeight="1">
      <c r="A1" s="106" t="s">
        <v>557</v>
      </c>
      <c r="B1" s="106"/>
      <c r="C1" s="106"/>
      <c r="D1" s="106"/>
      <c r="E1" s="106"/>
      <c r="F1" s="106"/>
    </row>
    <row r="2" spans="1:6" ht="66.75" customHeight="1">
      <c r="A2" s="107" t="s">
        <v>513</v>
      </c>
      <c r="B2" s="107"/>
      <c r="C2" s="107"/>
      <c r="D2" s="107"/>
      <c r="E2" s="107"/>
      <c r="F2" s="107"/>
    </row>
    <row r="3" spans="1:6" ht="12.75">
      <c r="A3" s="108" t="s">
        <v>23</v>
      </c>
      <c r="B3" s="108" t="s">
        <v>22</v>
      </c>
      <c r="C3" s="108" t="s">
        <v>25</v>
      </c>
      <c r="D3" s="108" t="s">
        <v>317</v>
      </c>
      <c r="E3" s="108"/>
      <c r="F3" s="108"/>
    </row>
    <row r="4" spans="1:6" ht="12.75">
      <c r="A4" s="108" t="s">
        <v>94</v>
      </c>
      <c r="B4" s="108" t="s">
        <v>94</v>
      </c>
      <c r="C4" s="108" t="s">
        <v>94</v>
      </c>
      <c r="D4" s="108" t="s">
        <v>327</v>
      </c>
      <c r="E4" s="108" t="s">
        <v>337</v>
      </c>
      <c r="F4" s="108"/>
    </row>
    <row r="5" spans="1:6" ht="12.75">
      <c r="A5" s="108" t="s">
        <v>94</v>
      </c>
      <c r="B5" s="108" t="s">
        <v>94</v>
      </c>
      <c r="C5" s="108" t="s">
        <v>94</v>
      </c>
      <c r="D5" s="108" t="s">
        <v>94</v>
      </c>
      <c r="E5" s="47" t="s">
        <v>328</v>
      </c>
      <c r="F5" s="47" t="s">
        <v>329</v>
      </c>
    </row>
    <row r="6" spans="1:6" ht="12.75">
      <c r="A6" s="47" t="s">
        <v>7</v>
      </c>
      <c r="B6" s="47" t="s">
        <v>105</v>
      </c>
      <c r="C6" s="47" t="s">
        <v>106</v>
      </c>
      <c r="D6" s="47" t="s">
        <v>107</v>
      </c>
      <c r="E6" s="47" t="s">
        <v>108</v>
      </c>
      <c r="F6" s="47" t="s">
        <v>109</v>
      </c>
    </row>
    <row r="7" spans="1:6" ht="12.75">
      <c r="A7" s="41" t="s">
        <v>94</v>
      </c>
      <c r="B7" s="41" t="s">
        <v>94</v>
      </c>
      <c r="C7" s="38" t="s">
        <v>1</v>
      </c>
      <c r="D7" s="39">
        <f>D8+D65+D79+D102+D109+D134+D149+D162+D210+D223+D236</f>
        <v>678115.6000000001</v>
      </c>
      <c r="E7" s="39">
        <f>E8+E65+E79+E102+E109+E134+E149+E162+E210+E223+E236</f>
        <v>613040.4000000001</v>
      </c>
      <c r="F7" s="39">
        <f>F8+F65+F79+F102+F109+F134+F149+F162+F210+F223+F236</f>
        <v>597899.9</v>
      </c>
    </row>
    <row r="8" spans="1:6" ht="51.75" customHeight="1">
      <c r="A8" s="41" t="s">
        <v>286</v>
      </c>
      <c r="B8" s="41" t="s">
        <v>94</v>
      </c>
      <c r="C8" s="38" t="s">
        <v>560</v>
      </c>
      <c r="D8" s="39">
        <f>D9+D38+D55+D58</f>
        <v>423309.8</v>
      </c>
      <c r="E8" s="39">
        <f>E9+E38+E55+E58</f>
        <v>420175.60000000003</v>
      </c>
      <c r="F8" s="39">
        <f>F9+F38+F55+F58</f>
        <v>415317.39999999997</v>
      </c>
    </row>
    <row r="9" spans="1:6" ht="49.5">
      <c r="A9" s="41" t="s">
        <v>287</v>
      </c>
      <c r="B9" s="41" t="s">
        <v>94</v>
      </c>
      <c r="C9" s="38" t="s">
        <v>115</v>
      </c>
      <c r="D9" s="39">
        <f>D10+D12+D14+D16+D18+D20+D22+D24+D26+D28+D30+D34+D36+D32</f>
        <v>402897.4</v>
      </c>
      <c r="E9" s="39">
        <f aca="true" t="shared" si="0" ref="E9:F9">E10+E12+E14+E16+E18+E20+E22+E24+E26+E28+E30+E34+E36+E32</f>
        <v>400906.9</v>
      </c>
      <c r="F9" s="39">
        <f t="shared" si="0"/>
        <v>396035.6</v>
      </c>
    </row>
    <row r="10" spans="1:6" ht="85.15" customHeight="1">
      <c r="A10" s="47" t="s">
        <v>314</v>
      </c>
      <c r="B10" s="51" t="s">
        <v>94</v>
      </c>
      <c r="C10" s="52" t="s">
        <v>129</v>
      </c>
      <c r="D10" s="40">
        <f>D11</f>
        <v>9069.300000000001</v>
      </c>
      <c r="E10" s="40">
        <f aca="true" t="shared" si="1" ref="E10:F10">E11</f>
        <v>9069.300000000001</v>
      </c>
      <c r="F10" s="40">
        <f t="shared" si="1"/>
        <v>9069.300000000001</v>
      </c>
    </row>
    <row r="11" spans="1:6" ht="33">
      <c r="A11" s="47" t="s">
        <v>314</v>
      </c>
      <c r="B11" s="47" t="s">
        <v>15</v>
      </c>
      <c r="C11" s="52" t="s">
        <v>502</v>
      </c>
      <c r="D11" s="40">
        <f>'№3'!F432</f>
        <v>9069.300000000001</v>
      </c>
      <c r="E11" s="40">
        <f>'№3'!G432</f>
        <v>9069.300000000001</v>
      </c>
      <c r="F11" s="40">
        <f>'№3'!H432</f>
        <v>9069.300000000001</v>
      </c>
    </row>
    <row r="12" spans="1:6" ht="70.5" customHeight="1">
      <c r="A12" s="4" t="s">
        <v>303</v>
      </c>
      <c r="B12" s="4"/>
      <c r="C12" s="5" t="s">
        <v>117</v>
      </c>
      <c r="D12" s="40">
        <f>D13</f>
        <v>86119</v>
      </c>
      <c r="E12" s="40">
        <f aca="true" t="shared" si="2" ref="E12:F12">E13</f>
        <v>86119</v>
      </c>
      <c r="F12" s="40">
        <f t="shared" si="2"/>
        <v>86119</v>
      </c>
    </row>
    <row r="13" spans="1:6" ht="33">
      <c r="A13" s="4" t="s">
        <v>303</v>
      </c>
      <c r="B13" s="47" t="s">
        <v>15</v>
      </c>
      <c r="C13" s="52" t="s">
        <v>502</v>
      </c>
      <c r="D13" s="40">
        <f>'№3'!F375</f>
        <v>86119</v>
      </c>
      <c r="E13" s="40">
        <f>'№3'!G375</f>
        <v>86119</v>
      </c>
      <c r="F13" s="40">
        <f>'№3'!H375</f>
        <v>86119</v>
      </c>
    </row>
    <row r="14" spans="1:6" ht="66">
      <c r="A14" s="4" t="s">
        <v>300</v>
      </c>
      <c r="B14" s="4"/>
      <c r="C14" s="22" t="s">
        <v>116</v>
      </c>
      <c r="D14" s="40">
        <f>D15</f>
        <v>68391.1</v>
      </c>
      <c r="E14" s="40">
        <f aca="true" t="shared" si="3" ref="E14:F14">E15</f>
        <v>68391.1</v>
      </c>
      <c r="F14" s="40">
        <f t="shared" si="3"/>
        <v>68391.1</v>
      </c>
    </row>
    <row r="15" spans="1:6" ht="33">
      <c r="A15" s="4" t="s">
        <v>300</v>
      </c>
      <c r="B15" s="47" t="s">
        <v>15</v>
      </c>
      <c r="C15" s="52" t="s">
        <v>502</v>
      </c>
      <c r="D15" s="40">
        <f>'№3'!F377</f>
        <v>68391.1</v>
      </c>
      <c r="E15" s="40">
        <f>'№3'!G377</f>
        <v>68391.1</v>
      </c>
      <c r="F15" s="40">
        <f>'№3'!H377</f>
        <v>68391.1</v>
      </c>
    </row>
    <row r="16" spans="1:6" ht="49.5">
      <c r="A16" s="47" t="s">
        <v>301</v>
      </c>
      <c r="B16" s="51" t="s">
        <v>94</v>
      </c>
      <c r="C16" s="52" t="s">
        <v>505</v>
      </c>
      <c r="D16" s="40">
        <f>D17</f>
        <v>2625.1</v>
      </c>
      <c r="E16" s="40">
        <f aca="true" t="shared" si="4" ref="E16:F16">E17</f>
        <v>556.7</v>
      </c>
      <c r="F16" s="40">
        <f t="shared" si="4"/>
        <v>0</v>
      </c>
    </row>
    <row r="17" spans="1:6" ht="33">
      <c r="A17" s="47" t="s">
        <v>301</v>
      </c>
      <c r="B17" s="47" t="s">
        <v>15</v>
      </c>
      <c r="C17" s="52" t="s">
        <v>502</v>
      </c>
      <c r="D17" s="40">
        <f>'№3'!F379</f>
        <v>2625.1</v>
      </c>
      <c r="E17" s="40">
        <f>'№3'!G379</f>
        <v>556.7</v>
      </c>
      <c r="F17" s="40">
        <f>'№3'!H379</f>
        <v>0</v>
      </c>
    </row>
    <row r="18" spans="1:6" ht="49.5">
      <c r="A18" s="47" t="s">
        <v>302</v>
      </c>
      <c r="B18" s="51" t="s">
        <v>94</v>
      </c>
      <c r="C18" s="52" t="s">
        <v>122</v>
      </c>
      <c r="D18" s="40">
        <f>D19</f>
        <v>1377.1</v>
      </c>
      <c r="E18" s="40">
        <f aca="true" t="shared" si="5" ref="E18:F18">E19</f>
        <v>3488.7</v>
      </c>
      <c r="F18" s="40">
        <f t="shared" si="5"/>
        <v>0</v>
      </c>
    </row>
    <row r="19" spans="1:6" ht="33">
      <c r="A19" s="47" t="s">
        <v>302</v>
      </c>
      <c r="B19" s="47" t="s">
        <v>15</v>
      </c>
      <c r="C19" s="52" t="s">
        <v>502</v>
      </c>
      <c r="D19" s="40">
        <f>'№3'!F382</f>
        <v>1377.1</v>
      </c>
      <c r="E19" s="40">
        <f>'№3'!G382</f>
        <v>3488.7</v>
      </c>
      <c r="F19" s="40">
        <f>'№3'!H382</f>
        <v>0</v>
      </c>
    </row>
    <row r="20" spans="1:6" ht="120" customHeight="1">
      <c r="A20" s="4" t="s">
        <v>309</v>
      </c>
      <c r="B20" s="4"/>
      <c r="C20" s="22" t="s">
        <v>130</v>
      </c>
      <c r="D20" s="40">
        <f>D21</f>
        <v>176653</v>
      </c>
      <c r="E20" s="40">
        <f aca="true" t="shared" si="6" ref="E20:F20">E21</f>
        <v>176653</v>
      </c>
      <c r="F20" s="40">
        <f t="shared" si="6"/>
        <v>176653</v>
      </c>
    </row>
    <row r="21" spans="1:6" ht="33">
      <c r="A21" s="4" t="s">
        <v>309</v>
      </c>
      <c r="B21" s="47" t="s">
        <v>15</v>
      </c>
      <c r="C21" s="52" t="s">
        <v>502</v>
      </c>
      <c r="D21" s="40">
        <f>'№3'!F387</f>
        <v>176653</v>
      </c>
      <c r="E21" s="40">
        <f>'№3'!G387</f>
        <v>176653</v>
      </c>
      <c r="F21" s="40">
        <f>'№3'!H387</f>
        <v>176653</v>
      </c>
    </row>
    <row r="22" spans="1:6" ht="66">
      <c r="A22" s="4" t="s">
        <v>304</v>
      </c>
      <c r="B22" s="4"/>
      <c r="C22" s="22" t="s">
        <v>119</v>
      </c>
      <c r="D22" s="40">
        <f>D23</f>
        <v>38502.6</v>
      </c>
      <c r="E22" s="40">
        <f aca="true" t="shared" si="7" ref="E22:F22">E23</f>
        <v>38502.6</v>
      </c>
      <c r="F22" s="40">
        <f t="shared" si="7"/>
        <v>38502.6</v>
      </c>
    </row>
    <row r="23" spans="1:6" ht="33">
      <c r="A23" s="4" t="s">
        <v>304</v>
      </c>
      <c r="B23" s="47" t="s">
        <v>15</v>
      </c>
      <c r="C23" s="52" t="s">
        <v>502</v>
      </c>
      <c r="D23" s="40">
        <f>'№3'!F389</f>
        <v>38502.6</v>
      </c>
      <c r="E23" s="40">
        <f>'№3'!G389</f>
        <v>38502.6</v>
      </c>
      <c r="F23" s="40">
        <f>'№3'!H389</f>
        <v>38502.6</v>
      </c>
    </row>
    <row r="24" spans="1:6" ht="49.5">
      <c r="A24" s="47" t="s">
        <v>307</v>
      </c>
      <c r="B24" s="51" t="s">
        <v>94</v>
      </c>
      <c r="C24" s="52" t="s">
        <v>508</v>
      </c>
      <c r="D24" s="40">
        <f>D25</f>
        <v>0</v>
      </c>
      <c r="E24" s="40">
        <f aca="true" t="shared" si="8" ref="E24:F24">E25</f>
        <v>657.2</v>
      </c>
      <c r="F24" s="40">
        <f t="shared" si="8"/>
        <v>0</v>
      </c>
    </row>
    <row r="25" spans="1:6" ht="33">
      <c r="A25" s="47" t="s">
        <v>307</v>
      </c>
      <c r="B25" s="47" t="s">
        <v>15</v>
      </c>
      <c r="C25" s="52" t="s">
        <v>502</v>
      </c>
      <c r="D25" s="40">
        <f>'№3'!F391</f>
        <v>0</v>
      </c>
      <c r="E25" s="40">
        <f>'№3'!G391</f>
        <v>657.2</v>
      </c>
      <c r="F25" s="40">
        <f>'№3'!H391</f>
        <v>0</v>
      </c>
    </row>
    <row r="26" spans="1:6" ht="49.5">
      <c r="A26" s="47" t="s">
        <v>308</v>
      </c>
      <c r="B26" s="51" t="s">
        <v>94</v>
      </c>
      <c r="C26" s="52" t="s">
        <v>124</v>
      </c>
      <c r="D26" s="40">
        <f>D27</f>
        <v>5298.9</v>
      </c>
      <c r="E26" s="40">
        <f aca="true" t="shared" si="9" ref="E26:F26">E27</f>
        <v>5313.1</v>
      </c>
      <c r="F26" s="40">
        <f t="shared" si="9"/>
        <v>5313.1</v>
      </c>
    </row>
    <row r="27" spans="1:6" ht="33">
      <c r="A27" s="47" t="s">
        <v>308</v>
      </c>
      <c r="B27" s="47" t="s">
        <v>15</v>
      </c>
      <c r="C27" s="52" t="s">
        <v>502</v>
      </c>
      <c r="D27" s="40">
        <f>'№3'!F393</f>
        <v>5298.9</v>
      </c>
      <c r="E27" s="40">
        <f>'№3'!G393</f>
        <v>5313.1</v>
      </c>
      <c r="F27" s="40">
        <f>'№3'!H393</f>
        <v>5313.1</v>
      </c>
    </row>
    <row r="28" spans="1:6" ht="33">
      <c r="A28" s="47" t="s">
        <v>509</v>
      </c>
      <c r="B28" s="51" t="s">
        <v>94</v>
      </c>
      <c r="C28" s="52" t="s">
        <v>197</v>
      </c>
      <c r="D28" s="40">
        <f>D29</f>
        <v>163</v>
      </c>
      <c r="E28" s="40">
        <f aca="true" t="shared" si="10" ref="E28:F28">E29</f>
        <v>168.7</v>
      </c>
      <c r="F28" s="40">
        <f t="shared" si="10"/>
        <v>0</v>
      </c>
    </row>
    <row r="29" spans="1:6" ht="33">
      <c r="A29" s="47" t="s">
        <v>509</v>
      </c>
      <c r="B29" s="47" t="s">
        <v>15</v>
      </c>
      <c r="C29" s="52" t="s">
        <v>502</v>
      </c>
      <c r="D29" s="40">
        <f>'№3'!F412</f>
        <v>163</v>
      </c>
      <c r="E29" s="40">
        <f>'№3'!G412</f>
        <v>168.7</v>
      </c>
      <c r="F29" s="40">
        <f>'№3'!H412</f>
        <v>0</v>
      </c>
    </row>
    <row r="30" spans="1:6" ht="49.5">
      <c r="A30" s="47" t="s">
        <v>319</v>
      </c>
      <c r="B30" s="51" t="s">
        <v>94</v>
      </c>
      <c r="C30" s="52" t="s">
        <v>123</v>
      </c>
      <c r="D30" s="40">
        <f>D31</f>
        <v>1317.8</v>
      </c>
      <c r="E30" s="40">
        <f aca="true" t="shared" si="11" ref="E30:F30">E31</f>
        <v>0</v>
      </c>
      <c r="F30" s="40">
        <f t="shared" si="11"/>
        <v>0</v>
      </c>
    </row>
    <row r="31" spans="1:6" ht="33">
      <c r="A31" s="47" t="s">
        <v>319</v>
      </c>
      <c r="B31" s="47" t="s">
        <v>15</v>
      </c>
      <c r="C31" s="52" t="s">
        <v>502</v>
      </c>
      <c r="D31" s="40">
        <f>'№3'!F395</f>
        <v>1317.8</v>
      </c>
      <c r="E31" s="40">
        <f>'№3'!G395</f>
        <v>0</v>
      </c>
      <c r="F31" s="40">
        <f>'№3'!H395</f>
        <v>0</v>
      </c>
    </row>
    <row r="32" spans="1:6" ht="66">
      <c r="A32" s="68" t="s">
        <v>540</v>
      </c>
      <c r="B32" s="68" t="s">
        <v>94</v>
      </c>
      <c r="C32" s="69" t="s">
        <v>539</v>
      </c>
      <c r="D32" s="40">
        <f>D33</f>
        <v>1393</v>
      </c>
      <c r="E32" s="40">
        <f aca="true" t="shared" si="12" ref="E32:F32">E33</f>
        <v>0</v>
      </c>
      <c r="F32" s="40">
        <f t="shared" si="12"/>
        <v>0</v>
      </c>
    </row>
    <row r="33" spans="1:6" ht="33">
      <c r="A33" s="68" t="s">
        <v>540</v>
      </c>
      <c r="B33" s="70" t="s">
        <v>15</v>
      </c>
      <c r="C33" s="52" t="s">
        <v>502</v>
      </c>
      <c r="D33" s="40">
        <f>'№3'!F398</f>
        <v>1393</v>
      </c>
      <c r="E33" s="40">
        <f>'№3'!G398</f>
        <v>0</v>
      </c>
      <c r="F33" s="40">
        <f>'№3'!H398</f>
        <v>0</v>
      </c>
    </row>
    <row r="34" spans="1:6" ht="49.5">
      <c r="A34" s="4" t="s">
        <v>305</v>
      </c>
      <c r="B34" s="4"/>
      <c r="C34" s="22" t="s">
        <v>120</v>
      </c>
      <c r="D34" s="40">
        <f>D35</f>
        <v>3705.1</v>
      </c>
      <c r="E34" s="40">
        <f aca="true" t="shared" si="13" ref="E34:F34">E35</f>
        <v>3705.1</v>
      </c>
      <c r="F34" s="40">
        <f t="shared" si="13"/>
        <v>3705.1</v>
      </c>
    </row>
    <row r="35" spans="1:6" ht="33">
      <c r="A35" s="4" t="s">
        <v>305</v>
      </c>
      <c r="B35" s="47" t="s">
        <v>15</v>
      </c>
      <c r="C35" s="52" t="s">
        <v>502</v>
      </c>
      <c r="D35" s="40">
        <f>'№3'!F400</f>
        <v>3705.1</v>
      </c>
      <c r="E35" s="40">
        <f>'№3'!G400</f>
        <v>3705.1</v>
      </c>
      <c r="F35" s="40">
        <f>'№3'!H400</f>
        <v>3705.1</v>
      </c>
    </row>
    <row r="36" spans="1:6" ht="63" customHeight="1">
      <c r="A36" s="4" t="s">
        <v>306</v>
      </c>
      <c r="B36" s="4"/>
      <c r="C36" s="22" t="s">
        <v>121</v>
      </c>
      <c r="D36" s="40">
        <f>D37</f>
        <v>8282.4</v>
      </c>
      <c r="E36" s="40">
        <f aca="true" t="shared" si="14" ref="E36:F36">E37</f>
        <v>8282.4</v>
      </c>
      <c r="F36" s="40">
        <f t="shared" si="14"/>
        <v>8282.4</v>
      </c>
    </row>
    <row r="37" spans="1:6" ht="33">
      <c r="A37" s="4" t="s">
        <v>306</v>
      </c>
      <c r="B37" s="47" t="s">
        <v>15</v>
      </c>
      <c r="C37" s="52" t="s">
        <v>502</v>
      </c>
      <c r="D37" s="40">
        <f>'№3'!F406</f>
        <v>8282.4</v>
      </c>
      <c r="E37" s="40">
        <f>'№3'!G406</f>
        <v>8282.4</v>
      </c>
      <c r="F37" s="40">
        <f>'№3'!H406</f>
        <v>8282.4</v>
      </c>
    </row>
    <row r="38" spans="1:6" ht="73.15" customHeight="1">
      <c r="A38" s="41" t="s">
        <v>288</v>
      </c>
      <c r="B38" s="41" t="s">
        <v>94</v>
      </c>
      <c r="C38" s="38" t="s">
        <v>483</v>
      </c>
      <c r="D38" s="39">
        <f>D39+D41+D43+D45+D47+D49+D51+D53</f>
        <v>5413.6</v>
      </c>
      <c r="E38" s="39">
        <f aca="true" t="shared" si="15" ref="E38:F38">E39+E41+E43+E45+E47+E49+E51+E53</f>
        <v>5340.5</v>
      </c>
      <c r="F38" s="39">
        <f t="shared" si="15"/>
        <v>5353.599999999999</v>
      </c>
    </row>
    <row r="39" spans="1:6" ht="33">
      <c r="A39" s="4" t="s">
        <v>291</v>
      </c>
      <c r="B39" s="4"/>
      <c r="C39" s="22" t="s">
        <v>137</v>
      </c>
      <c r="D39" s="40">
        <f>D40</f>
        <v>4953.1</v>
      </c>
      <c r="E39" s="40">
        <f aca="true" t="shared" si="16" ref="E39:F39">E40</f>
        <v>4953.1</v>
      </c>
      <c r="F39" s="40">
        <f t="shared" si="16"/>
        <v>4953.1</v>
      </c>
    </row>
    <row r="40" spans="1:6" ht="49.5">
      <c r="A40" s="4" t="s">
        <v>291</v>
      </c>
      <c r="B40" s="47" t="s">
        <v>8</v>
      </c>
      <c r="C40" s="52" t="s">
        <v>12</v>
      </c>
      <c r="D40" s="40">
        <f>'№3'!F319</f>
        <v>4953.1</v>
      </c>
      <c r="E40" s="40">
        <f>'№3'!G319</f>
        <v>4953.1</v>
      </c>
      <c r="F40" s="40">
        <f>'№3'!H319</f>
        <v>4953.1</v>
      </c>
    </row>
    <row r="41" spans="1:6" ht="33">
      <c r="A41" s="47" t="s">
        <v>289</v>
      </c>
      <c r="B41" s="51" t="s">
        <v>94</v>
      </c>
      <c r="C41" s="52" t="s">
        <v>135</v>
      </c>
      <c r="D41" s="40">
        <f>D42</f>
        <v>19.9</v>
      </c>
      <c r="E41" s="40">
        <f aca="true" t="shared" si="17" ref="E41:F41">E42</f>
        <v>21.9</v>
      </c>
      <c r="F41" s="40">
        <f t="shared" si="17"/>
        <v>23.9</v>
      </c>
    </row>
    <row r="42" spans="1:6" ht="49.5">
      <c r="A42" s="47" t="s">
        <v>289</v>
      </c>
      <c r="B42" s="47" t="s">
        <v>8</v>
      </c>
      <c r="C42" s="52" t="s">
        <v>12</v>
      </c>
      <c r="D42" s="40">
        <f>'№3'!F321</f>
        <v>19.9</v>
      </c>
      <c r="E42" s="40">
        <f>'№3'!G321</f>
        <v>21.9</v>
      </c>
      <c r="F42" s="40">
        <f>'№3'!H321</f>
        <v>23.9</v>
      </c>
    </row>
    <row r="43" spans="1:6" ht="49.5">
      <c r="A43" s="47" t="s">
        <v>292</v>
      </c>
      <c r="B43" s="51" t="s">
        <v>94</v>
      </c>
      <c r="C43" s="52" t="s">
        <v>486</v>
      </c>
      <c r="D43" s="40">
        <f>D44</f>
        <v>256.6</v>
      </c>
      <c r="E43" s="40">
        <f aca="true" t="shared" si="18" ref="E43:F43">E44</f>
        <v>176.4</v>
      </c>
      <c r="F43" s="40">
        <f t="shared" si="18"/>
        <v>182.4</v>
      </c>
    </row>
    <row r="44" spans="1:6" ht="49.5">
      <c r="A44" s="47" t="s">
        <v>292</v>
      </c>
      <c r="B44" s="47" t="s">
        <v>8</v>
      </c>
      <c r="C44" s="52" t="s">
        <v>12</v>
      </c>
      <c r="D44" s="40">
        <f>'№3'!F323</f>
        <v>256.6</v>
      </c>
      <c r="E44" s="40">
        <f>'№3'!G323</f>
        <v>176.4</v>
      </c>
      <c r="F44" s="40">
        <f>'№3'!H323</f>
        <v>182.4</v>
      </c>
    </row>
    <row r="45" spans="1:6" ht="33">
      <c r="A45" s="47" t="s">
        <v>290</v>
      </c>
      <c r="B45" s="51" t="s">
        <v>94</v>
      </c>
      <c r="C45" s="52" t="s">
        <v>136</v>
      </c>
      <c r="D45" s="40">
        <f>D46</f>
        <v>13.5</v>
      </c>
      <c r="E45" s="40">
        <f>E46</f>
        <v>14</v>
      </c>
      <c r="F45" s="40">
        <f aca="true" t="shared" si="19" ref="F45">F46</f>
        <v>14.5</v>
      </c>
    </row>
    <row r="46" spans="1:6" ht="49.5">
      <c r="A46" s="47" t="s">
        <v>290</v>
      </c>
      <c r="B46" s="47" t="s">
        <v>8</v>
      </c>
      <c r="C46" s="52" t="s">
        <v>12</v>
      </c>
      <c r="D46" s="40">
        <f>'№3'!F325</f>
        <v>13.5</v>
      </c>
      <c r="E46" s="40">
        <f>'№3'!G325</f>
        <v>14</v>
      </c>
      <c r="F46" s="40">
        <f>'№3'!H325</f>
        <v>14.5</v>
      </c>
    </row>
    <row r="47" spans="1:6" ht="33">
      <c r="A47" s="47" t="s">
        <v>293</v>
      </c>
      <c r="B47" s="51" t="s">
        <v>94</v>
      </c>
      <c r="C47" s="52" t="s">
        <v>138</v>
      </c>
      <c r="D47" s="40">
        <f>D48</f>
        <v>47.6</v>
      </c>
      <c r="E47" s="40">
        <f aca="true" t="shared" si="20" ref="E47:F47">E48</f>
        <v>49.3</v>
      </c>
      <c r="F47" s="40">
        <f t="shared" si="20"/>
        <v>51</v>
      </c>
    </row>
    <row r="48" spans="1:6" ht="49.5">
      <c r="A48" s="47" t="s">
        <v>293</v>
      </c>
      <c r="B48" s="47" t="s">
        <v>8</v>
      </c>
      <c r="C48" s="52" t="s">
        <v>12</v>
      </c>
      <c r="D48" s="40">
        <f>'№3'!F327</f>
        <v>47.6</v>
      </c>
      <c r="E48" s="40">
        <f>'№3'!G327</f>
        <v>49.3</v>
      </c>
      <c r="F48" s="40">
        <f>'№3'!H327</f>
        <v>51</v>
      </c>
    </row>
    <row r="49" spans="1:6" ht="33">
      <c r="A49" s="47" t="s">
        <v>321</v>
      </c>
      <c r="B49" s="51" t="s">
        <v>94</v>
      </c>
      <c r="C49" s="52" t="s">
        <v>201</v>
      </c>
      <c r="D49" s="40">
        <f>D50</f>
        <v>21.7</v>
      </c>
      <c r="E49" s="40">
        <f aca="true" t="shared" si="21" ref="E49:F49">E50</f>
        <v>22.3</v>
      </c>
      <c r="F49" s="40">
        <f t="shared" si="21"/>
        <v>22.9</v>
      </c>
    </row>
    <row r="50" spans="1:6" ht="49.5">
      <c r="A50" s="47" t="s">
        <v>321</v>
      </c>
      <c r="B50" s="47" t="s">
        <v>8</v>
      </c>
      <c r="C50" s="52" t="s">
        <v>12</v>
      </c>
      <c r="D50" s="40">
        <f>'№3'!F329</f>
        <v>21.7</v>
      </c>
      <c r="E50" s="40">
        <f>'№3'!G329</f>
        <v>22.3</v>
      </c>
      <c r="F50" s="40">
        <f>'№3'!H329</f>
        <v>22.9</v>
      </c>
    </row>
    <row r="51" spans="1:6" ht="49.5">
      <c r="A51" s="47" t="s">
        <v>487</v>
      </c>
      <c r="B51" s="51" t="s">
        <v>94</v>
      </c>
      <c r="C51" s="52" t="s">
        <v>488</v>
      </c>
      <c r="D51" s="40">
        <f>D52</f>
        <v>36</v>
      </c>
      <c r="E51" s="40">
        <f aca="true" t="shared" si="22" ref="E51:F51">E52</f>
        <v>36</v>
      </c>
      <c r="F51" s="40">
        <f t="shared" si="22"/>
        <v>36</v>
      </c>
    </row>
    <row r="52" spans="1:6" ht="49.5">
      <c r="A52" s="47" t="s">
        <v>487</v>
      </c>
      <c r="B52" s="47" t="s">
        <v>8</v>
      </c>
      <c r="C52" s="52" t="s">
        <v>12</v>
      </c>
      <c r="D52" s="40">
        <f>'№3'!F331</f>
        <v>36</v>
      </c>
      <c r="E52" s="40">
        <f>'№3'!G331</f>
        <v>36</v>
      </c>
      <c r="F52" s="40">
        <f>'№3'!H331</f>
        <v>36</v>
      </c>
    </row>
    <row r="53" spans="1:6" ht="66">
      <c r="A53" s="47" t="s">
        <v>491</v>
      </c>
      <c r="B53" s="51" t="s">
        <v>94</v>
      </c>
      <c r="C53" s="52" t="s">
        <v>139</v>
      </c>
      <c r="D53" s="40">
        <f>D54</f>
        <v>65.2</v>
      </c>
      <c r="E53" s="40">
        <f aca="true" t="shared" si="23" ref="E53:F53">E54</f>
        <v>67.5</v>
      </c>
      <c r="F53" s="40">
        <f t="shared" si="23"/>
        <v>69.8</v>
      </c>
    </row>
    <row r="54" spans="1:6" ht="49.5">
      <c r="A54" s="47" t="s">
        <v>491</v>
      </c>
      <c r="B54" s="47" t="s">
        <v>8</v>
      </c>
      <c r="C54" s="52" t="s">
        <v>12</v>
      </c>
      <c r="D54" s="40">
        <f>'№3'!F334</f>
        <v>65.2</v>
      </c>
      <c r="E54" s="40">
        <f>'№3'!G334</f>
        <v>67.5</v>
      </c>
      <c r="F54" s="40">
        <f>'№3'!H334</f>
        <v>69.8</v>
      </c>
    </row>
    <row r="55" spans="1:6" ht="103.15" customHeight="1">
      <c r="A55" s="41" t="s">
        <v>411</v>
      </c>
      <c r="B55" s="41" t="s">
        <v>94</v>
      </c>
      <c r="C55" s="38" t="s">
        <v>412</v>
      </c>
      <c r="D55" s="39">
        <f>D56</f>
        <v>1070.6</v>
      </c>
      <c r="E55" s="39">
        <f aca="true" t="shared" si="24" ref="E55:F56">E56</f>
        <v>0</v>
      </c>
      <c r="F55" s="39">
        <f t="shared" si="24"/>
        <v>0</v>
      </c>
    </row>
    <row r="56" spans="1:6" ht="99">
      <c r="A56" s="47" t="s">
        <v>415</v>
      </c>
      <c r="B56" s="51" t="s">
        <v>94</v>
      </c>
      <c r="C56" s="52" t="s">
        <v>416</v>
      </c>
      <c r="D56" s="40">
        <f>D57</f>
        <v>1070.6</v>
      </c>
      <c r="E56" s="40">
        <f t="shared" si="24"/>
        <v>0</v>
      </c>
      <c r="F56" s="40">
        <f t="shared" si="24"/>
        <v>0</v>
      </c>
    </row>
    <row r="57" spans="1:6" ht="33">
      <c r="A57" s="47" t="s">
        <v>415</v>
      </c>
      <c r="B57" s="47" t="s">
        <v>26</v>
      </c>
      <c r="C57" s="52" t="s">
        <v>113</v>
      </c>
      <c r="D57" s="40">
        <f>'№3'!F165</f>
        <v>1070.6</v>
      </c>
      <c r="E57" s="40">
        <f>'№3'!G165</f>
        <v>0</v>
      </c>
      <c r="F57" s="40">
        <f>'№3'!H165</f>
        <v>0</v>
      </c>
    </row>
    <row r="58" spans="1:6" ht="12.75">
      <c r="A58" s="41" t="s">
        <v>310</v>
      </c>
      <c r="B58" s="41" t="s">
        <v>94</v>
      </c>
      <c r="C58" s="38" t="s">
        <v>2</v>
      </c>
      <c r="D58" s="39">
        <f>D59+D61+D63</f>
        <v>13928.199999999999</v>
      </c>
      <c r="E58" s="39">
        <f aca="true" t="shared" si="25" ref="E58:F58">E59+E61+E63</f>
        <v>13928.199999999999</v>
      </c>
      <c r="F58" s="39">
        <f t="shared" si="25"/>
        <v>13928.199999999999</v>
      </c>
    </row>
    <row r="59" spans="1:6" ht="49.5">
      <c r="A59" s="47" t="s">
        <v>312</v>
      </c>
      <c r="B59" s="51" t="s">
        <v>94</v>
      </c>
      <c r="C59" s="52" t="s">
        <v>125</v>
      </c>
      <c r="D59" s="40">
        <f>D60</f>
        <v>8749.4</v>
      </c>
      <c r="E59" s="40">
        <f aca="true" t="shared" si="26" ref="E59:F59">E60</f>
        <v>8749.4</v>
      </c>
      <c r="F59" s="40">
        <f t="shared" si="26"/>
        <v>8749.4</v>
      </c>
    </row>
    <row r="60" spans="1:6" ht="33">
      <c r="A60" s="47" t="s">
        <v>312</v>
      </c>
      <c r="B60" s="47" t="s">
        <v>15</v>
      </c>
      <c r="C60" s="52" t="s">
        <v>502</v>
      </c>
      <c r="D60" s="40">
        <f>'№3'!F418</f>
        <v>8749.4</v>
      </c>
      <c r="E60" s="40">
        <f>'№3'!G418</f>
        <v>8749.4</v>
      </c>
      <c r="F60" s="40">
        <f>'№3'!H418</f>
        <v>8749.4</v>
      </c>
    </row>
    <row r="61" spans="1:6" ht="59.45" customHeight="1">
      <c r="A61" s="47" t="s">
        <v>313</v>
      </c>
      <c r="B61" s="51" t="s">
        <v>94</v>
      </c>
      <c r="C61" s="52" t="s">
        <v>126</v>
      </c>
      <c r="D61" s="40">
        <f>D62</f>
        <v>3348.9</v>
      </c>
      <c r="E61" s="40">
        <f aca="true" t="shared" si="27" ref="E61:F61">E62</f>
        <v>3348.9</v>
      </c>
      <c r="F61" s="40">
        <f t="shared" si="27"/>
        <v>3348.9</v>
      </c>
    </row>
    <row r="62" spans="1:6" ht="33">
      <c r="A62" s="47" t="s">
        <v>313</v>
      </c>
      <c r="B62" s="47" t="s">
        <v>15</v>
      </c>
      <c r="C62" s="52" t="s">
        <v>502</v>
      </c>
      <c r="D62" s="40">
        <f>'№3'!F422</f>
        <v>3348.9</v>
      </c>
      <c r="E62" s="40">
        <f>'№3'!G422</f>
        <v>3348.9</v>
      </c>
      <c r="F62" s="40">
        <f>'№3'!H422</f>
        <v>3348.9</v>
      </c>
    </row>
    <row r="63" spans="1:6" ht="82.5">
      <c r="A63" s="47" t="s">
        <v>311</v>
      </c>
      <c r="B63" s="51" t="s">
        <v>94</v>
      </c>
      <c r="C63" s="52" t="s">
        <v>354</v>
      </c>
      <c r="D63" s="40">
        <f>D64</f>
        <v>1829.9</v>
      </c>
      <c r="E63" s="40">
        <f aca="true" t="shared" si="28" ref="E63:F63">E64</f>
        <v>1829.9</v>
      </c>
      <c r="F63" s="40">
        <f t="shared" si="28"/>
        <v>1829.9</v>
      </c>
    </row>
    <row r="64" spans="1:6" ht="33">
      <c r="A64" s="47" t="s">
        <v>311</v>
      </c>
      <c r="B64" s="47" t="s">
        <v>15</v>
      </c>
      <c r="C64" s="52" t="s">
        <v>502</v>
      </c>
      <c r="D64" s="40">
        <f>'№3'!F425</f>
        <v>1829.9</v>
      </c>
      <c r="E64" s="40">
        <f>'№3'!G425</f>
        <v>1829.9</v>
      </c>
      <c r="F64" s="40">
        <f>'№3'!H425</f>
        <v>1829.9</v>
      </c>
    </row>
    <row r="65" spans="1:6" ht="53.25" customHeight="1">
      <c r="A65" s="41" t="s">
        <v>248</v>
      </c>
      <c r="B65" s="41" t="s">
        <v>94</v>
      </c>
      <c r="C65" s="38" t="s">
        <v>417</v>
      </c>
      <c r="D65" s="39">
        <f>D66</f>
        <v>37905.5</v>
      </c>
      <c r="E65" s="39">
        <f aca="true" t="shared" si="29" ref="E65:F65">E66</f>
        <v>37917.5</v>
      </c>
      <c r="F65" s="39">
        <f t="shared" si="29"/>
        <v>37929.59999999999</v>
      </c>
    </row>
    <row r="66" spans="1:6" ht="49.5">
      <c r="A66" s="41" t="s">
        <v>249</v>
      </c>
      <c r="B66" s="41" t="s">
        <v>94</v>
      </c>
      <c r="C66" s="38" t="s">
        <v>152</v>
      </c>
      <c r="D66" s="39">
        <f>D67+D69+D71+D77+D73+D75</f>
        <v>37905.5</v>
      </c>
      <c r="E66" s="39">
        <f aca="true" t="shared" si="30" ref="E66:F66">E67+E69+E71+E77+E73+E75</f>
        <v>37917.5</v>
      </c>
      <c r="F66" s="39">
        <f t="shared" si="30"/>
        <v>37929.59999999999</v>
      </c>
    </row>
    <row r="67" spans="1:6" ht="33">
      <c r="A67" s="47" t="s">
        <v>253</v>
      </c>
      <c r="B67" s="51" t="s">
        <v>94</v>
      </c>
      <c r="C67" s="52" t="s">
        <v>420</v>
      </c>
      <c r="D67" s="40">
        <f>D68</f>
        <v>155.1</v>
      </c>
      <c r="E67" s="40">
        <f aca="true" t="shared" si="31" ref="E67:F67">E68</f>
        <v>160.6</v>
      </c>
      <c r="F67" s="40">
        <f t="shared" si="31"/>
        <v>166.1</v>
      </c>
    </row>
    <row r="68" spans="1:6" ht="33">
      <c r="A68" s="47" t="s">
        <v>253</v>
      </c>
      <c r="B68" s="47" t="s">
        <v>26</v>
      </c>
      <c r="C68" s="52" t="s">
        <v>113</v>
      </c>
      <c r="D68" s="40">
        <f>'№3'!F172</f>
        <v>155.1</v>
      </c>
      <c r="E68" s="40">
        <f>'№3'!G172</f>
        <v>160.6</v>
      </c>
      <c r="F68" s="40">
        <f>'№3'!H172</f>
        <v>166.1</v>
      </c>
    </row>
    <row r="69" spans="1:6" ht="49.5">
      <c r="A69" s="47" t="s">
        <v>316</v>
      </c>
      <c r="B69" s="51" t="s">
        <v>94</v>
      </c>
      <c r="C69" s="52" t="s">
        <v>153</v>
      </c>
      <c r="D69" s="40">
        <f>D70</f>
        <v>155.3</v>
      </c>
      <c r="E69" s="40">
        <f aca="true" t="shared" si="32" ref="E69:F69">E70</f>
        <v>160.7</v>
      </c>
      <c r="F69" s="40">
        <f t="shared" si="32"/>
        <v>166.2</v>
      </c>
    </row>
    <row r="70" spans="1:6" ht="33">
      <c r="A70" s="47" t="s">
        <v>316</v>
      </c>
      <c r="B70" s="47" t="s">
        <v>26</v>
      </c>
      <c r="C70" s="52" t="s">
        <v>113</v>
      </c>
      <c r="D70" s="40">
        <f>'№3'!F174</f>
        <v>155.3</v>
      </c>
      <c r="E70" s="40">
        <f>'№3'!G174</f>
        <v>160.7</v>
      </c>
      <c r="F70" s="40">
        <f>'№3'!H174</f>
        <v>166.2</v>
      </c>
    </row>
    <row r="71" spans="1:6" ht="33">
      <c r="A71" s="47" t="s">
        <v>254</v>
      </c>
      <c r="B71" s="51" t="s">
        <v>94</v>
      </c>
      <c r="C71" s="52" t="s">
        <v>421</v>
      </c>
      <c r="D71" s="40">
        <f>D72</f>
        <v>8787.4</v>
      </c>
      <c r="E71" s="40">
        <f aca="true" t="shared" si="33" ref="E71:F71">E72</f>
        <v>8787.4</v>
      </c>
      <c r="F71" s="40">
        <f t="shared" si="33"/>
        <v>8787.4</v>
      </c>
    </row>
    <row r="72" spans="1:6" ht="33">
      <c r="A72" s="47" t="s">
        <v>254</v>
      </c>
      <c r="B72" s="47" t="s">
        <v>26</v>
      </c>
      <c r="C72" s="52" t="s">
        <v>113</v>
      </c>
      <c r="D72" s="40">
        <f>'№3'!F176</f>
        <v>8787.4</v>
      </c>
      <c r="E72" s="40">
        <f>'№3'!G176</f>
        <v>8787.4</v>
      </c>
      <c r="F72" s="40">
        <f>'№3'!H176</f>
        <v>8787.4</v>
      </c>
    </row>
    <row r="73" spans="1:6" ht="33">
      <c r="A73" s="4" t="s">
        <v>251</v>
      </c>
      <c r="B73" s="4"/>
      <c r="C73" s="22" t="s">
        <v>154</v>
      </c>
      <c r="D73" s="40">
        <f>D74</f>
        <v>13331.3</v>
      </c>
      <c r="E73" s="40">
        <f aca="true" t="shared" si="34" ref="E73:F73">E74</f>
        <v>13331.3</v>
      </c>
      <c r="F73" s="40">
        <f t="shared" si="34"/>
        <v>13331.3</v>
      </c>
    </row>
    <row r="74" spans="1:6" ht="33">
      <c r="A74" s="4" t="s">
        <v>251</v>
      </c>
      <c r="B74" s="47" t="s">
        <v>26</v>
      </c>
      <c r="C74" s="52" t="s">
        <v>113</v>
      </c>
      <c r="D74" s="40">
        <f>'№3'!F181</f>
        <v>13331.3</v>
      </c>
      <c r="E74" s="40">
        <f>'№3'!G181</f>
        <v>13331.3</v>
      </c>
      <c r="F74" s="40">
        <f>'№3'!H181</f>
        <v>13331.3</v>
      </c>
    </row>
    <row r="75" spans="1:6" ht="33">
      <c r="A75" s="4" t="s">
        <v>250</v>
      </c>
      <c r="B75" s="4"/>
      <c r="C75" s="22" t="s">
        <v>180</v>
      </c>
      <c r="D75" s="40">
        <f>D76</f>
        <v>15444.3</v>
      </c>
      <c r="E75" s="40">
        <f aca="true" t="shared" si="35" ref="E75:F75">E76</f>
        <v>15444.3</v>
      </c>
      <c r="F75" s="40">
        <f t="shared" si="35"/>
        <v>15444.3</v>
      </c>
    </row>
    <row r="76" spans="1:6" ht="33">
      <c r="A76" s="4" t="s">
        <v>250</v>
      </c>
      <c r="B76" s="47" t="s">
        <v>26</v>
      </c>
      <c r="C76" s="52" t="s">
        <v>113</v>
      </c>
      <c r="D76" s="40">
        <f>'№3'!F159</f>
        <v>15444.3</v>
      </c>
      <c r="E76" s="40">
        <f>'№3'!G159</f>
        <v>15444.3</v>
      </c>
      <c r="F76" s="40">
        <f>'№3'!H159</f>
        <v>15444.3</v>
      </c>
    </row>
    <row r="77" spans="1:6" ht="67.9" customHeight="1">
      <c r="A77" s="47" t="s">
        <v>252</v>
      </c>
      <c r="B77" s="51" t="s">
        <v>94</v>
      </c>
      <c r="C77" s="52" t="s">
        <v>424</v>
      </c>
      <c r="D77" s="40">
        <f>D78</f>
        <v>32.1</v>
      </c>
      <c r="E77" s="40">
        <f aca="true" t="shared" si="36" ref="E77:F77">E78</f>
        <v>33.2</v>
      </c>
      <c r="F77" s="40">
        <f t="shared" si="36"/>
        <v>34.3</v>
      </c>
    </row>
    <row r="78" spans="1:6" ht="33">
      <c r="A78" s="47" t="s">
        <v>252</v>
      </c>
      <c r="B78" s="47" t="s">
        <v>26</v>
      </c>
      <c r="C78" s="52" t="s">
        <v>113</v>
      </c>
      <c r="D78" s="40">
        <f>'№3'!F184</f>
        <v>32.1</v>
      </c>
      <c r="E78" s="40">
        <f>'№3'!G184</f>
        <v>33.2</v>
      </c>
      <c r="F78" s="40">
        <f>'№3'!H184</f>
        <v>34.3</v>
      </c>
    </row>
    <row r="79" spans="1:6" ht="70.15" customHeight="1">
      <c r="A79" s="41" t="s">
        <v>282</v>
      </c>
      <c r="B79" s="41" t="s">
        <v>94</v>
      </c>
      <c r="C79" s="38" t="s">
        <v>478</v>
      </c>
      <c r="D79" s="39">
        <f>D80+D99</f>
        <v>27482.7</v>
      </c>
      <c r="E79" s="39">
        <f>E80+E99</f>
        <v>26510.6</v>
      </c>
      <c r="F79" s="39">
        <f>F80+F99</f>
        <v>26061.2</v>
      </c>
    </row>
    <row r="80" spans="1:6" ht="33">
      <c r="A80" s="41" t="s">
        <v>283</v>
      </c>
      <c r="B80" s="41" t="s">
        <v>94</v>
      </c>
      <c r="C80" s="38" t="s">
        <v>140</v>
      </c>
      <c r="D80" s="39">
        <f>D83+D85+D89+D91+D93+D97+D81+D87+D95</f>
        <v>25193.2</v>
      </c>
      <c r="E80" s="39">
        <f aca="true" t="shared" si="37" ref="E80:F80">E83+E85+E89+E91+E93+E97+E81+E87+E95</f>
        <v>24221.1</v>
      </c>
      <c r="F80" s="39">
        <f t="shared" si="37"/>
        <v>23771.7</v>
      </c>
    </row>
    <row r="81" spans="1:6" ht="49.5">
      <c r="A81" s="6" t="s">
        <v>296</v>
      </c>
      <c r="B81" s="48"/>
      <c r="C81" s="5" t="s">
        <v>144</v>
      </c>
      <c r="D81" s="40">
        <f>D82</f>
        <v>9799.1</v>
      </c>
      <c r="E81" s="40">
        <f aca="true" t="shared" si="38" ref="E81:F81">E82</f>
        <v>9799.1</v>
      </c>
      <c r="F81" s="40">
        <f t="shared" si="38"/>
        <v>9799.1</v>
      </c>
    </row>
    <row r="82" spans="1:6" ht="49.5">
      <c r="A82" s="6" t="s">
        <v>296</v>
      </c>
      <c r="B82" s="47" t="s">
        <v>8</v>
      </c>
      <c r="C82" s="52" t="s">
        <v>12</v>
      </c>
      <c r="D82" s="40">
        <f>'№3'!F348</f>
        <v>9799.1</v>
      </c>
      <c r="E82" s="40">
        <f>'№3'!G348</f>
        <v>9799.1</v>
      </c>
      <c r="F82" s="40">
        <f>'№3'!H348</f>
        <v>9799.1</v>
      </c>
    </row>
    <row r="83" spans="1:6" ht="33">
      <c r="A83" s="47" t="s">
        <v>295</v>
      </c>
      <c r="B83" s="51" t="s">
        <v>94</v>
      </c>
      <c r="C83" s="52" t="s">
        <v>143</v>
      </c>
      <c r="D83" s="40">
        <f>D84</f>
        <v>1070.4</v>
      </c>
      <c r="E83" s="40">
        <f aca="true" t="shared" si="39" ref="E83:F83">E84</f>
        <v>1116.6</v>
      </c>
      <c r="F83" s="40">
        <f t="shared" si="39"/>
        <v>1163.2</v>
      </c>
    </row>
    <row r="84" spans="1:6" ht="49.5">
      <c r="A84" s="47" t="s">
        <v>295</v>
      </c>
      <c r="B84" s="47" t="s">
        <v>8</v>
      </c>
      <c r="C84" s="52" t="s">
        <v>12</v>
      </c>
      <c r="D84" s="40">
        <f>'№3'!F350</f>
        <v>1070.4</v>
      </c>
      <c r="E84" s="40">
        <f>'№3'!G350</f>
        <v>1116.6</v>
      </c>
      <c r="F84" s="40">
        <f>'№3'!H350</f>
        <v>1163.2</v>
      </c>
    </row>
    <row r="85" spans="1:6" ht="66">
      <c r="A85" s="47" t="s">
        <v>297</v>
      </c>
      <c r="B85" s="51" t="s">
        <v>94</v>
      </c>
      <c r="C85" s="52" t="s">
        <v>145</v>
      </c>
      <c r="D85" s="40">
        <f>D86</f>
        <v>251.9</v>
      </c>
      <c r="E85" s="40">
        <f aca="true" t="shared" si="40" ref="E85:F85">E86</f>
        <v>251.9</v>
      </c>
      <c r="F85" s="40">
        <f t="shared" si="40"/>
        <v>251.9</v>
      </c>
    </row>
    <row r="86" spans="1:6" ht="49.5">
      <c r="A86" s="47" t="s">
        <v>297</v>
      </c>
      <c r="B86" s="47" t="s">
        <v>8</v>
      </c>
      <c r="C86" s="52" t="s">
        <v>12</v>
      </c>
      <c r="D86" s="40">
        <f>'№3'!F354</f>
        <v>251.9</v>
      </c>
      <c r="E86" s="40">
        <f>'№3'!G354</f>
        <v>251.9</v>
      </c>
      <c r="F86" s="40">
        <f>'№3'!H354</f>
        <v>251.9</v>
      </c>
    </row>
    <row r="87" spans="1:6" ht="66">
      <c r="A87" s="6" t="s">
        <v>284</v>
      </c>
      <c r="B87" s="48"/>
      <c r="C87" s="5" t="s">
        <v>141</v>
      </c>
      <c r="D87" s="40">
        <f>D88</f>
        <v>12517.9</v>
      </c>
      <c r="E87" s="40">
        <f aca="true" t="shared" si="41" ref="E87:F87">E88</f>
        <v>12517.9</v>
      </c>
      <c r="F87" s="40">
        <f t="shared" si="41"/>
        <v>12517.9</v>
      </c>
    </row>
    <row r="88" spans="1:6" ht="49.5">
      <c r="A88" s="6" t="s">
        <v>284</v>
      </c>
      <c r="B88" s="47" t="s">
        <v>8</v>
      </c>
      <c r="C88" s="52" t="s">
        <v>12</v>
      </c>
      <c r="D88" s="40">
        <f>'№3'!F307</f>
        <v>12517.9</v>
      </c>
      <c r="E88" s="40">
        <f>'№3'!G307</f>
        <v>12517.9</v>
      </c>
      <c r="F88" s="40">
        <f>'№3'!H307</f>
        <v>12517.9</v>
      </c>
    </row>
    <row r="89" spans="1:6" ht="51.75" customHeight="1">
      <c r="A89" s="47" t="s">
        <v>285</v>
      </c>
      <c r="B89" s="51" t="s">
        <v>94</v>
      </c>
      <c r="C89" s="52" t="s">
        <v>200</v>
      </c>
      <c r="D89" s="40">
        <f>D90</f>
        <v>713.9</v>
      </c>
      <c r="E89" s="40">
        <f aca="true" t="shared" si="42" ref="E89:F89">E90</f>
        <v>391.6</v>
      </c>
      <c r="F89" s="40">
        <f t="shared" si="42"/>
        <v>0</v>
      </c>
    </row>
    <row r="90" spans="1:6" ht="49.5">
      <c r="A90" s="47" t="s">
        <v>285</v>
      </c>
      <c r="B90" s="47" t="s">
        <v>8</v>
      </c>
      <c r="C90" s="52" t="s">
        <v>12</v>
      </c>
      <c r="D90" s="40">
        <f>'№3'!F309</f>
        <v>713.9</v>
      </c>
      <c r="E90" s="40">
        <f>'№3'!G309</f>
        <v>391.6</v>
      </c>
      <c r="F90" s="40">
        <f>'№3'!H309</f>
        <v>0</v>
      </c>
    </row>
    <row r="91" spans="1:6" ht="49.5">
      <c r="A91" s="47" t="s">
        <v>481</v>
      </c>
      <c r="B91" s="51" t="s">
        <v>94</v>
      </c>
      <c r="C91" s="52" t="s">
        <v>482</v>
      </c>
      <c r="D91" s="40">
        <f>D92</f>
        <v>144</v>
      </c>
      <c r="E91" s="40">
        <f aca="true" t="shared" si="43" ref="E91:F91">E92</f>
        <v>144</v>
      </c>
      <c r="F91" s="40">
        <f t="shared" si="43"/>
        <v>39.6</v>
      </c>
    </row>
    <row r="92" spans="1:6" ht="49.5">
      <c r="A92" s="47" t="s">
        <v>481</v>
      </c>
      <c r="B92" s="47" t="s">
        <v>8</v>
      </c>
      <c r="C92" s="52" t="s">
        <v>12</v>
      </c>
      <c r="D92" s="40">
        <f>'№3'!F311</f>
        <v>144</v>
      </c>
      <c r="E92" s="40">
        <f>'№3'!G311</f>
        <v>144</v>
      </c>
      <c r="F92" s="40">
        <f>'№3'!H311</f>
        <v>39.6</v>
      </c>
    </row>
    <row r="93" spans="1:6" ht="66">
      <c r="A93" s="68" t="s">
        <v>542</v>
      </c>
      <c r="B93" s="68" t="s">
        <v>94</v>
      </c>
      <c r="C93" s="69" t="s">
        <v>541</v>
      </c>
      <c r="D93" s="40">
        <f>D94</f>
        <v>506</v>
      </c>
      <c r="E93" s="40">
        <f aca="true" t="shared" si="44" ref="E93:F93">E94</f>
        <v>0</v>
      </c>
      <c r="F93" s="40">
        <f t="shared" si="44"/>
        <v>0</v>
      </c>
    </row>
    <row r="94" spans="1:6" ht="49.5">
      <c r="A94" s="68" t="s">
        <v>542</v>
      </c>
      <c r="B94" s="47" t="s">
        <v>8</v>
      </c>
      <c r="C94" s="52" t="s">
        <v>12</v>
      </c>
      <c r="D94" s="40">
        <f>'№3'!F358</f>
        <v>506</v>
      </c>
      <c r="E94" s="40">
        <f>'№3'!G358</f>
        <v>0</v>
      </c>
      <c r="F94" s="40">
        <f>'№3'!H358</f>
        <v>0</v>
      </c>
    </row>
    <row r="95" spans="1:6" ht="82.5">
      <c r="A95" s="68" t="s">
        <v>544</v>
      </c>
      <c r="B95" s="68" t="s">
        <v>94</v>
      </c>
      <c r="C95" s="69" t="s">
        <v>543</v>
      </c>
      <c r="D95" s="40">
        <f>D96</f>
        <v>30</v>
      </c>
      <c r="E95" s="40">
        <f aca="true" t="shared" si="45" ref="E95:F95">E96</f>
        <v>0</v>
      </c>
      <c r="F95" s="40">
        <f t="shared" si="45"/>
        <v>0</v>
      </c>
    </row>
    <row r="96" spans="1:6" ht="49.5">
      <c r="A96" s="68" t="s">
        <v>544</v>
      </c>
      <c r="B96" s="70" t="s">
        <v>8</v>
      </c>
      <c r="C96" s="52" t="s">
        <v>12</v>
      </c>
      <c r="D96" s="40">
        <f>'№3'!F314</f>
        <v>30</v>
      </c>
      <c r="E96" s="40">
        <f>'№3'!G314</f>
        <v>0</v>
      </c>
      <c r="F96" s="40">
        <f>'№3'!H314</f>
        <v>0</v>
      </c>
    </row>
    <row r="97" spans="1:6" ht="99">
      <c r="A97" s="47" t="s">
        <v>499</v>
      </c>
      <c r="B97" s="51" t="s">
        <v>94</v>
      </c>
      <c r="C97" s="52" t="s">
        <v>500</v>
      </c>
      <c r="D97" s="40">
        <f>D98</f>
        <v>160</v>
      </c>
      <c r="E97" s="40">
        <f aca="true" t="shared" si="46" ref="E97:F97">E98</f>
        <v>0</v>
      </c>
      <c r="F97" s="40">
        <f t="shared" si="46"/>
        <v>0</v>
      </c>
    </row>
    <row r="98" spans="1:6" ht="49.5">
      <c r="A98" s="47" t="s">
        <v>499</v>
      </c>
      <c r="B98" s="47" t="s">
        <v>8</v>
      </c>
      <c r="C98" s="52" t="s">
        <v>12</v>
      </c>
      <c r="D98" s="40">
        <f>'№3'!F359</f>
        <v>160</v>
      </c>
      <c r="E98" s="40">
        <f>'№3'!G359</f>
        <v>0</v>
      </c>
      <c r="F98" s="40">
        <f>'№3'!H359</f>
        <v>0</v>
      </c>
    </row>
    <row r="99" spans="1:6" ht="12.75">
      <c r="A99" s="41" t="s">
        <v>298</v>
      </c>
      <c r="B99" s="41" t="s">
        <v>94</v>
      </c>
      <c r="C99" s="38" t="s">
        <v>2</v>
      </c>
      <c r="D99" s="39">
        <f>D100</f>
        <v>2289.5</v>
      </c>
      <c r="E99" s="39">
        <f aca="true" t="shared" si="47" ref="E99:F100">E100</f>
        <v>2289.5</v>
      </c>
      <c r="F99" s="39">
        <f t="shared" si="47"/>
        <v>2289.5</v>
      </c>
    </row>
    <row r="100" spans="1:6" ht="82.5">
      <c r="A100" s="47" t="s">
        <v>299</v>
      </c>
      <c r="B100" s="51" t="s">
        <v>94</v>
      </c>
      <c r="C100" s="52" t="s">
        <v>354</v>
      </c>
      <c r="D100" s="40">
        <f>D101</f>
        <v>2289.5</v>
      </c>
      <c r="E100" s="40">
        <f t="shared" si="47"/>
        <v>2289.5</v>
      </c>
      <c r="F100" s="40">
        <f t="shared" si="47"/>
        <v>2289.5</v>
      </c>
    </row>
    <row r="101" spans="1:6" ht="49.5">
      <c r="A101" s="47" t="s">
        <v>299</v>
      </c>
      <c r="B101" s="47" t="s">
        <v>8</v>
      </c>
      <c r="C101" s="52" t="s">
        <v>12</v>
      </c>
      <c r="D101" s="40">
        <f>'№3'!F365</f>
        <v>2289.5</v>
      </c>
      <c r="E101" s="40">
        <f>'№3'!G365</f>
        <v>2289.5</v>
      </c>
      <c r="F101" s="40">
        <f>'№3'!H365</f>
        <v>2289.5</v>
      </c>
    </row>
    <row r="102" spans="1:6" ht="82.5">
      <c r="A102" s="41" t="s">
        <v>242</v>
      </c>
      <c r="B102" s="41" t="s">
        <v>94</v>
      </c>
      <c r="C102" s="38" t="s">
        <v>469</v>
      </c>
      <c r="D102" s="39">
        <f>D103+D106</f>
        <v>6116.599999999999</v>
      </c>
      <c r="E102" s="39">
        <f aca="true" t="shared" si="48" ref="E102:F102">E103+E106</f>
        <v>6153.2</v>
      </c>
      <c r="F102" s="39">
        <f t="shared" si="48"/>
        <v>6190.7</v>
      </c>
    </row>
    <row r="103" spans="1:6" ht="33">
      <c r="A103" s="41" t="s">
        <v>294</v>
      </c>
      <c r="B103" s="41" t="s">
        <v>94</v>
      </c>
      <c r="C103" s="38" t="s">
        <v>170</v>
      </c>
      <c r="D103" s="39">
        <f>D104</f>
        <v>1834.2</v>
      </c>
      <c r="E103" s="39">
        <f aca="true" t="shared" si="49" ref="E103:F104">E104</f>
        <v>1870.8</v>
      </c>
      <c r="F103" s="39">
        <f t="shared" si="49"/>
        <v>1908.3</v>
      </c>
    </row>
    <row r="104" spans="1:6" ht="36.75" customHeight="1">
      <c r="A104" s="47" t="s">
        <v>494</v>
      </c>
      <c r="B104" s="51" t="s">
        <v>94</v>
      </c>
      <c r="C104" s="52" t="s">
        <v>171</v>
      </c>
      <c r="D104" s="40">
        <f>D105</f>
        <v>1834.2</v>
      </c>
      <c r="E104" s="40">
        <f t="shared" si="49"/>
        <v>1870.8</v>
      </c>
      <c r="F104" s="40">
        <f t="shared" si="49"/>
        <v>1908.3</v>
      </c>
    </row>
    <row r="105" spans="1:6" ht="49.5">
      <c r="A105" s="47" t="s">
        <v>494</v>
      </c>
      <c r="B105" s="47" t="s">
        <v>8</v>
      </c>
      <c r="C105" s="52" t="s">
        <v>12</v>
      </c>
      <c r="D105" s="40">
        <f>'№3'!F341</f>
        <v>1834.2</v>
      </c>
      <c r="E105" s="40">
        <f>'№3'!G341</f>
        <v>1870.8</v>
      </c>
      <c r="F105" s="40">
        <f>'№3'!H341</f>
        <v>1908.3</v>
      </c>
    </row>
    <row r="106" spans="1:6" ht="82.5">
      <c r="A106" s="41" t="s">
        <v>278</v>
      </c>
      <c r="B106" s="41" t="s">
        <v>94</v>
      </c>
      <c r="C106" s="38" t="s">
        <v>470</v>
      </c>
      <c r="D106" s="39">
        <f>D107</f>
        <v>4282.4</v>
      </c>
      <c r="E106" s="39">
        <f aca="true" t="shared" si="50" ref="E106:F106">E107</f>
        <v>4282.4</v>
      </c>
      <c r="F106" s="39">
        <f t="shared" si="50"/>
        <v>4282.4</v>
      </c>
    </row>
    <row r="107" spans="1:6" ht="99">
      <c r="A107" s="47" t="s">
        <v>325</v>
      </c>
      <c r="B107" s="51" t="s">
        <v>94</v>
      </c>
      <c r="C107" s="52" t="s">
        <v>473</v>
      </c>
      <c r="D107" s="40">
        <f>D108</f>
        <v>4282.4</v>
      </c>
      <c r="E107" s="40">
        <f aca="true" t="shared" si="51" ref="E107:F107">E108</f>
        <v>4282.4</v>
      </c>
      <c r="F107" s="40">
        <f t="shared" si="51"/>
        <v>4282.4</v>
      </c>
    </row>
    <row r="108" spans="1:6" ht="33">
      <c r="A108" s="47" t="s">
        <v>325</v>
      </c>
      <c r="B108" s="47" t="s">
        <v>59</v>
      </c>
      <c r="C108" s="52" t="s">
        <v>461</v>
      </c>
      <c r="D108" s="40">
        <f>'№3'!F287</f>
        <v>4282.4</v>
      </c>
      <c r="E108" s="40">
        <f>'№3'!G287</f>
        <v>4282.4</v>
      </c>
      <c r="F108" s="40">
        <f>'№3'!H287</f>
        <v>4282.4</v>
      </c>
    </row>
    <row r="109" spans="1:6" ht="70.15" customHeight="1">
      <c r="A109" s="41" t="s">
        <v>225</v>
      </c>
      <c r="B109" s="41" t="s">
        <v>94</v>
      </c>
      <c r="C109" s="38" t="s">
        <v>371</v>
      </c>
      <c r="D109" s="39">
        <f>D110+D117</f>
        <v>42944.899999999994</v>
      </c>
      <c r="E109" s="39">
        <f aca="true" t="shared" si="52" ref="E109:F109">E110+E117</f>
        <v>14756.599999999999</v>
      </c>
      <c r="F109" s="39">
        <f t="shared" si="52"/>
        <v>15049.099999999999</v>
      </c>
    </row>
    <row r="110" spans="1:6" ht="49.5">
      <c r="A110" s="41" t="s">
        <v>395</v>
      </c>
      <c r="B110" s="41" t="s">
        <v>94</v>
      </c>
      <c r="C110" s="38" t="s">
        <v>396</v>
      </c>
      <c r="D110" s="39">
        <f>D111+D115+D113</f>
        <v>22296.1</v>
      </c>
      <c r="E110" s="39">
        <f aca="true" t="shared" si="53" ref="E110:F110">E111+E115+E113</f>
        <v>0</v>
      </c>
      <c r="F110" s="39">
        <f t="shared" si="53"/>
        <v>0</v>
      </c>
    </row>
    <row r="111" spans="1:6" ht="49.5">
      <c r="A111" s="47" t="s">
        <v>399</v>
      </c>
      <c r="B111" s="51" t="s">
        <v>94</v>
      </c>
      <c r="C111" s="52" t="s">
        <v>400</v>
      </c>
      <c r="D111" s="40">
        <f>D112</f>
        <v>10848.1</v>
      </c>
      <c r="E111" s="40">
        <f aca="true" t="shared" si="54" ref="E111:F111">E112</f>
        <v>0</v>
      </c>
      <c r="F111" s="40">
        <f t="shared" si="54"/>
        <v>0</v>
      </c>
    </row>
    <row r="112" spans="1:6" ht="33">
      <c r="A112" s="47" t="s">
        <v>399</v>
      </c>
      <c r="B112" s="47" t="s">
        <v>26</v>
      </c>
      <c r="C112" s="52" t="s">
        <v>113</v>
      </c>
      <c r="D112" s="40">
        <f>'№3'!F129</f>
        <v>10848.1</v>
      </c>
      <c r="E112" s="40">
        <f>'№3'!G129</f>
        <v>0</v>
      </c>
      <c r="F112" s="40">
        <f>'№3'!H129</f>
        <v>0</v>
      </c>
    </row>
    <row r="113" spans="1:6" ht="33">
      <c r="A113" s="56" t="s">
        <v>535</v>
      </c>
      <c r="B113" s="56" t="s">
        <v>94</v>
      </c>
      <c r="C113" s="57" t="s">
        <v>536</v>
      </c>
      <c r="D113" s="40">
        <f>D114</f>
        <v>198</v>
      </c>
      <c r="E113" s="40">
        <f aca="true" t="shared" si="55" ref="E113:F113">E114</f>
        <v>0</v>
      </c>
      <c r="F113" s="40">
        <f t="shared" si="55"/>
        <v>0</v>
      </c>
    </row>
    <row r="114" spans="1:6" ht="33">
      <c r="A114" s="56" t="s">
        <v>535</v>
      </c>
      <c r="B114" s="58" t="s">
        <v>26</v>
      </c>
      <c r="C114" s="52" t="s">
        <v>113</v>
      </c>
      <c r="D114" s="40">
        <f>'№3'!F132</f>
        <v>198</v>
      </c>
      <c r="E114" s="40">
        <f>'№3'!G132</f>
        <v>0</v>
      </c>
      <c r="F114" s="40">
        <f>'№3'!H132</f>
        <v>0</v>
      </c>
    </row>
    <row r="115" spans="1:6" ht="12.75">
      <c r="A115" s="47" t="s">
        <v>402</v>
      </c>
      <c r="B115" s="51" t="s">
        <v>94</v>
      </c>
      <c r="C115" s="52" t="s">
        <v>403</v>
      </c>
      <c r="D115" s="40">
        <f>D116</f>
        <v>11250</v>
      </c>
      <c r="E115" s="40">
        <f aca="true" t="shared" si="56" ref="E115:F115">E116</f>
        <v>0</v>
      </c>
      <c r="F115" s="40">
        <f t="shared" si="56"/>
        <v>0</v>
      </c>
    </row>
    <row r="116" spans="1:6" ht="33">
      <c r="A116" s="47" t="s">
        <v>402</v>
      </c>
      <c r="B116" s="47" t="s">
        <v>26</v>
      </c>
      <c r="C116" s="52" t="s">
        <v>113</v>
      </c>
      <c r="D116" s="40">
        <f>'№3'!F133</f>
        <v>11250</v>
      </c>
      <c r="E116" s="40">
        <f>'№3'!G133</f>
        <v>0</v>
      </c>
      <c r="F116" s="40">
        <f>'№3'!H133</f>
        <v>0</v>
      </c>
    </row>
    <row r="117" spans="1:6" ht="54" customHeight="1">
      <c r="A117" s="41" t="s">
        <v>226</v>
      </c>
      <c r="B117" s="41" t="s">
        <v>94</v>
      </c>
      <c r="C117" s="38" t="s">
        <v>172</v>
      </c>
      <c r="D117" s="39">
        <f>D118+D120+D122+D124+D126+D128+D130+D132</f>
        <v>20648.8</v>
      </c>
      <c r="E117" s="39">
        <f aca="true" t="shared" si="57" ref="E117:F117">E118+E120+E122+E124+E126+E128+E130+E132</f>
        <v>14756.599999999999</v>
      </c>
      <c r="F117" s="39">
        <f t="shared" si="57"/>
        <v>15049.099999999999</v>
      </c>
    </row>
    <row r="118" spans="1:6" ht="12.75">
      <c r="A118" s="47" t="s">
        <v>243</v>
      </c>
      <c r="B118" s="51" t="s">
        <v>94</v>
      </c>
      <c r="C118" s="52" t="s">
        <v>173</v>
      </c>
      <c r="D118" s="40">
        <f>D119</f>
        <v>11006</v>
      </c>
      <c r="E118" s="40">
        <f aca="true" t="shared" si="58" ref="E118:F118">E119</f>
        <v>11166</v>
      </c>
      <c r="F118" s="40">
        <f t="shared" si="58"/>
        <v>11250</v>
      </c>
    </row>
    <row r="119" spans="1:6" ht="33">
      <c r="A119" s="47" t="s">
        <v>243</v>
      </c>
      <c r="B119" s="47" t="s">
        <v>26</v>
      </c>
      <c r="C119" s="52" t="s">
        <v>113</v>
      </c>
      <c r="D119" s="40">
        <f>'№3'!F139</f>
        <v>11006</v>
      </c>
      <c r="E119" s="40">
        <f>'№3'!G139</f>
        <v>11166</v>
      </c>
      <c r="F119" s="40">
        <f>'№3'!H139</f>
        <v>11250</v>
      </c>
    </row>
    <row r="120" spans="1:6" ht="33">
      <c r="A120" s="47" t="s">
        <v>244</v>
      </c>
      <c r="B120" s="51" t="s">
        <v>94</v>
      </c>
      <c r="C120" s="52" t="s">
        <v>174</v>
      </c>
      <c r="D120" s="40">
        <f>D121</f>
        <v>952.2</v>
      </c>
      <c r="E120" s="40">
        <f aca="true" t="shared" si="59" ref="E120:F120">E121</f>
        <v>900</v>
      </c>
      <c r="F120" s="40">
        <f t="shared" si="59"/>
        <v>900</v>
      </c>
    </row>
    <row r="121" spans="1:6" ht="33">
      <c r="A121" s="47" t="s">
        <v>244</v>
      </c>
      <c r="B121" s="47" t="s">
        <v>26</v>
      </c>
      <c r="C121" s="52" t="s">
        <v>113</v>
      </c>
      <c r="D121" s="40">
        <f>'№3'!F141</f>
        <v>952.2</v>
      </c>
      <c r="E121" s="40">
        <f>'№3'!G141</f>
        <v>900</v>
      </c>
      <c r="F121" s="40">
        <f>'№3'!H141</f>
        <v>900</v>
      </c>
    </row>
    <row r="122" spans="1:6" ht="33">
      <c r="A122" s="47" t="s">
        <v>245</v>
      </c>
      <c r="B122" s="51" t="s">
        <v>94</v>
      </c>
      <c r="C122" s="52" t="s">
        <v>175</v>
      </c>
      <c r="D122" s="40">
        <f>D123</f>
        <v>1625.1</v>
      </c>
      <c r="E122" s="40">
        <f aca="true" t="shared" si="60" ref="E122:F122">E123</f>
        <v>1625.1</v>
      </c>
      <c r="F122" s="40">
        <f t="shared" si="60"/>
        <v>1795.4</v>
      </c>
    </row>
    <row r="123" spans="1:6" ht="33">
      <c r="A123" s="47" t="s">
        <v>245</v>
      </c>
      <c r="B123" s="47" t="s">
        <v>26</v>
      </c>
      <c r="C123" s="52" t="s">
        <v>113</v>
      </c>
      <c r="D123" s="40">
        <f>'№3'!F143</f>
        <v>1625.1</v>
      </c>
      <c r="E123" s="40">
        <f>'№3'!G143</f>
        <v>1625.1</v>
      </c>
      <c r="F123" s="40">
        <f>'№3'!H143</f>
        <v>1795.4</v>
      </c>
    </row>
    <row r="124" spans="1:6" ht="33">
      <c r="A124" s="47" t="s">
        <v>246</v>
      </c>
      <c r="B124" s="51" t="s">
        <v>94</v>
      </c>
      <c r="C124" s="52" t="s">
        <v>406</v>
      </c>
      <c r="D124" s="40">
        <f>D125</f>
        <v>145.9</v>
      </c>
      <c r="E124" s="40">
        <f aca="true" t="shared" si="61" ref="E124:F124">E125</f>
        <v>145.9</v>
      </c>
      <c r="F124" s="40">
        <f t="shared" si="61"/>
        <v>145.9</v>
      </c>
    </row>
    <row r="125" spans="1:6" ht="33">
      <c r="A125" s="47" t="s">
        <v>246</v>
      </c>
      <c r="B125" s="47" t="s">
        <v>26</v>
      </c>
      <c r="C125" s="52" t="s">
        <v>113</v>
      </c>
      <c r="D125" s="40">
        <f>'№3'!F145</f>
        <v>145.9</v>
      </c>
      <c r="E125" s="40">
        <f>'№3'!G145</f>
        <v>145.9</v>
      </c>
      <c r="F125" s="40">
        <f>'№3'!H145</f>
        <v>145.9</v>
      </c>
    </row>
    <row r="126" spans="1:6" ht="49.5">
      <c r="A126" s="47" t="s">
        <v>407</v>
      </c>
      <c r="B126" s="51" t="s">
        <v>94</v>
      </c>
      <c r="C126" s="52" t="s">
        <v>408</v>
      </c>
      <c r="D126" s="40">
        <f>D127</f>
        <v>6000</v>
      </c>
      <c r="E126" s="40">
        <f aca="true" t="shared" si="62" ref="E126:F126">E127</f>
        <v>0</v>
      </c>
      <c r="F126" s="40">
        <f t="shared" si="62"/>
        <v>0</v>
      </c>
    </row>
    <row r="127" spans="1:6" ht="33">
      <c r="A127" s="47" t="s">
        <v>407</v>
      </c>
      <c r="B127" s="47" t="s">
        <v>26</v>
      </c>
      <c r="C127" s="52" t="s">
        <v>113</v>
      </c>
      <c r="D127" s="40">
        <f>'№3'!F147</f>
        <v>6000</v>
      </c>
      <c r="E127" s="40">
        <f>'№3'!G147</f>
        <v>0</v>
      </c>
      <c r="F127" s="40">
        <f>'№3'!H147</f>
        <v>0</v>
      </c>
    </row>
    <row r="128" spans="1:6" ht="33">
      <c r="A128" s="47" t="s">
        <v>315</v>
      </c>
      <c r="B128" s="51" t="s">
        <v>94</v>
      </c>
      <c r="C128" s="52" t="s">
        <v>409</v>
      </c>
      <c r="D128" s="40">
        <f>D129</f>
        <v>258</v>
      </c>
      <c r="E128" s="40">
        <f aca="true" t="shared" si="63" ref="E128:F128">E129</f>
        <v>258</v>
      </c>
      <c r="F128" s="40">
        <f t="shared" si="63"/>
        <v>258</v>
      </c>
    </row>
    <row r="129" spans="1:6" ht="33">
      <c r="A129" s="47" t="s">
        <v>315</v>
      </c>
      <c r="B129" s="47" t="s">
        <v>26</v>
      </c>
      <c r="C129" s="52" t="s">
        <v>113</v>
      </c>
      <c r="D129" s="40">
        <f>'№3'!F149</f>
        <v>258</v>
      </c>
      <c r="E129" s="40">
        <f>'№3'!G149</f>
        <v>258</v>
      </c>
      <c r="F129" s="40">
        <f>'№3'!H149</f>
        <v>258</v>
      </c>
    </row>
    <row r="130" spans="1:6" ht="115.5">
      <c r="A130" s="47" t="s">
        <v>227</v>
      </c>
      <c r="B130" s="51" t="s">
        <v>94</v>
      </c>
      <c r="C130" s="52" t="s">
        <v>179</v>
      </c>
      <c r="D130" s="40">
        <f>D131</f>
        <v>395.8</v>
      </c>
      <c r="E130" s="40">
        <f aca="true" t="shared" si="64" ref="E130:F130">E131</f>
        <v>395.8</v>
      </c>
      <c r="F130" s="40">
        <f t="shared" si="64"/>
        <v>395.8</v>
      </c>
    </row>
    <row r="131" spans="1:6" ht="33">
      <c r="A131" s="47" t="s">
        <v>227</v>
      </c>
      <c r="B131" s="47" t="s">
        <v>26</v>
      </c>
      <c r="C131" s="52" t="s">
        <v>113</v>
      </c>
      <c r="D131" s="40">
        <f>'№3'!F85</f>
        <v>395.8</v>
      </c>
      <c r="E131" s="40">
        <f>'№3'!G85</f>
        <v>395.8</v>
      </c>
      <c r="F131" s="40">
        <f>'№3'!H85</f>
        <v>395.8</v>
      </c>
    </row>
    <row r="132" spans="1:6" ht="49.5">
      <c r="A132" s="47" t="s">
        <v>247</v>
      </c>
      <c r="B132" s="51" t="s">
        <v>94</v>
      </c>
      <c r="C132" s="52" t="s">
        <v>176</v>
      </c>
      <c r="D132" s="40">
        <f>D133</f>
        <v>265.8</v>
      </c>
      <c r="E132" s="40">
        <f aca="true" t="shared" si="65" ref="E132:F132">E133</f>
        <v>265.8</v>
      </c>
      <c r="F132" s="40">
        <f t="shared" si="65"/>
        <v>304</v>
      </c>
    </row>
    <row r="133" spans="1:6" ht="33">
      <c r="A133" s="47" t="s">
        <v>247</v>
      </c>
      <c r="B133" s="47" t="s">
        <v>26</v>
      </c>
      <c r="C133" s="52" t="s">
        <v>113</v>
      </c>
      <c r="D133" s="40">
        <f>'№3'!F152</f>
        <v>265.8</v>
      </c>
      <c r="E133" s="40">
        <f>'№3'!G152</f>
        <v>265.8</v>
      </c>
      <c r="F133" s="40">
        <f>'№3'!H152</f>
        <v>304</v>
      </c>
    </row>
    <row r="134" spans="1:6" ht="69.6" customHeight="1">
      <c r="A134" s="41" t="s">
        <v>228</v>
      </c>
      <c r="B134" s="41" t="s">
        <v>94</v>
      </c>
      <c r="C134" s="38" t="s">
        <v>374</v>
      </c>
      <c r="D134" s="39">
        <f>D135+D146</f>
        <v>59979.899999999994</v>
      </c>
      <c r="E134" s="39">
        <f>E135+E146</f>
        <v>31128.9</v>
      </c>
      <c r="F134" s="39">
        <f>F135+F146</f>
        <v>20859.3</v>
      </c>
    </row>
    <row r="135" spans="1:6" ht="49.5">
      <c r="A135" s="41" t="s">
        <v>229</v>
      </c>
      <c r="B135" s="41" t="s">
        <v>94</v>
      </c>
      <c r="C135" s="38" t="s">
        <v>538</v>
      </c>
      <c r="D135" s="39">
        <f>D136+D138+D140+D144+D142</f>
        <v>56479.899999999994</v>
      </c>
      <c r="E135" s="39">
        <f aca="true" t="shared" si="66" ref="E135:F135">E136+E138+E140+E144+E142</f>
        <v>27628.9</v>
      </c>
      <c r="F135" s="39">
        <f t="shared" si="66"/>
        <v>20859.3</v>
      </c>
    </row>
    <row r="136" spans="1:6" ht="66">
      <c r="A136" s="47" t="s">
        <v>230</v>
      </c>
      <c r="B136" s="51" t="s">
        <v>94</v>
      </c>
      <c r="C136" s="52" t="s">
        <v>377</v>
      </c>
      <c r="D136" s="40">
        <f>D137</f>
        <v>21954.7</v>
      </c>
      <c r="E136" s="40">
        <f aca="true" t="shared" si="67" ref="E136:F136">E137</f>
        <v>21054.7</v>
      </c>
      <c r="F136" s="40">
        <f t="shared" si="67"/>
        <v>20859.3</v>
      </c>
    </row>
    <row r="137" spans="1:6" ht="33">
      <c r="A137" s="47" t="s">
        <v>230</v>
      </c>
      <c r="B137" s="47" t="s">
        <v>26</v>
      </c>
      <c r="C137" s="52" t="s">
        <v>113</v>
      </c>
      <c r="D137" s="40">
        <f>'№3'!F91</f>
        <v>21954.7</v>
      </c>
      <c r="E137" s="40">
        <f>'№3'!G91</f>
        <v>21054.7</v>
      </c>
      <c r="F137" s="40">
        <f>'№3'!H91</f>
        <v>20859.3</v>
      </c>
    </row>
    <row r="138" spans="1:6" ht="66">
      <c r="A138" s="47" t="s">
        <v>231</v>
      </c>
      <c r="B138" s="51" t="s">
        <v>94</v>
      </c>
      <c r="C138" s="52" t="s">
        <v>199</v>
      </c>
      <c r="D138" s="40">
        <f>D139</f>
        <v>2400</v>
      </c>
      <c r="E138" s="40">
        <f aca="true" t="shared" si="68" ref="E138:F138">E139</f>
        <v>2400</v>
      </c>
      <c r="F138" s="40">
        <f t="shared" si="68"/>
        <v>0</v>
      </c>
    </row>
    <row r="139" spans="1:6" ht="33">
      <c r="A139" s="47" t="s">
        <v>231</v>
      </c>
      <c r="B139" s="47" t="s">
        <v>26</v>
      </c>
      <c r="C139" s="52" t="s">
        <v>113</v>
      </c>
      <c r="D139" s="40">
        <f>'№3'!F94</f>
        <v>2400</v>
      </c>
      <c r="E139" s="40">
        <f>'№3'!G94</f>
        <v>2400</v>
      </c>
      <c r="F139" s="40">
        <f>'№3'!H94</f>
        <v>0</v>
      </c>
    </row>
    <row r="140" spans="1:6" ht="49.5">
      <c r="A140" s="47" t="s">
        <v>232</v>
      </c>
      <c r="B140" s="51" t="s">
        <v>94</v>
      </c>
      <c r="C140" s="52" t="s">
        <v>380</v>
      </c>
      <c r="D140" s="40">
        <f>D141</f>
        <v>1261</v>
      </c>
      <c r="E140" s="40">
        <f aca="true" t="shared" si="69" ref="E140:F140">E141</f>
        <v>4174.2</v>
      </c>
      <c r="F140" s="40">
        <f t="shared" si="69"/>
        <v>0</v>
      </c>
    </row>
    <row r="141" spans="1:6" ht="33">
      <c r="A141" s="47" t="s">
        <v>232</v>
      </c>
      <c r="B141" s="47" t="s">
        <v>26</v>
      </c>
      <c r="C141" s="52" t="s">
        <v>113</v>
      </c>
      <c r="D141" s="40">
        <f>'№3'!F96</f>
        <v>1261</v>
      </c>
      <c r="E141" s="40">
        <f>'№3'!G96</f>
        <v>4174.2</v>
      </c>
      <c r="F141" s="40">
        <f>'№3'!H96</f>
        <v>0</v>
      </c>
    </row>
    <row r="142" spans="1:6" ht="66">
      <c r="A142" s="68" t="s">
        <v>546</v>
      </c>
      <c r="B142" s="68" t="s">
        <v>94</v>
      </c>
      <c r="C142" s="69" t="s">
        <v>545</v>
      </c>
      <c r="D142" s="40">
        <f>D143</f>
        <v>22130.2</v>
      </c>
      <c r="E142" s="40">
        <f aca="true" t="shared" si="70" ref="E142:F142">E143</f>
        <v>0</v>
      </c>
      <c r="F142" s="40">
        <f t="shared" si="70"/>
        <v>0</v>
      </c>
    </row>
    <row r="143" spans="1:6" ht="33">
      <c r="A143" s="68" t="s">
        <v>546</v>
      </c>
      <c r="B143" s="70" t="s">
        <v>26</v>
      </c>
      <c r="C143" s="52" t="s">
        <v>113</v>
      </c>
      <c r="D143" s="40">
        <f>'№3'!F99</f>
        <v>22130.2</v>
      </c>
      <c r="E143" s="40">
        <f>'№3'!G99</f>
        <v>0</v>
      </c>
      <c r="F143" s="40">
        <f>'№3'!H99</f>
        <v>0</v>
      </c>
    </row>
    <row r="144" spans="1:6" ht="84" customHeight="1">
      <c r="A144" s="68" t="s">
        <v>547</v>
      </c>
      <c r="B144" s="68" t="s">
        <v>94</v>
      </c>
      <c r="C144" s="69" t="s">
        <v>549</v>
      </c>
      <c r="D144" s="40">
        <f>D145</f>
        <v>8734</v>
      </c>
      <c r="E144" s="40">
        <f aca="true" t="shared" si="71" ref="E144:F144">E145</f>
        <v>0</v>
      </c>
      <c r="F144" s="40">
        <f t="shared" si="71"/>
        <v>0</v>
      </c>
    </row>
    <row r="145" spans="1:6" ht="33">
      <c r="A145" s="47" t="s">
        <v>318</v>
      </c>
      <c r="B145" s="47" t="s">
        <v>26</v>
      </c>
      <c r="C145" s="52" t="s">
        <v>113</v>
      </c>
      <c r="D145" s="40">
        <f>'№3'!F101</f>
        <v>8734</v>
      </c>
      <c r="E145" s="40">
        <f>'№3'!G101</f>
        <v>0</v>
      </c>
      <c r="F145" s="40">
        <f>'№3'!H101</f>
        <v>0</v>
      </c>
    </row>
    <row r="146" spans="1:6" ht="54.6" customHeight="1">
      <c r="A146" s="41" t="s">
        <v>233</v>
      </c>
      <c r="B146" s="41" t="s">
        <v>94</v>
      </c>
      <c r="C146" s="38" t="s">
        <v>382</v>
      </c>
      <c r="D146" s="39">
        <f>D147</f>
        <v>3500</v>
      </c>
      <c r="E146" s="39">
        <f aca="true" t="shared" si="72" ref="E146:F147">E147</f>
        <v>3500</v>
      </c>
      <c r="F146" s="39">
        <f t="shared" si="72"/>
        <v>0</v>
      </c>
    </row>
    <row r="147" spans="1:6" ht="37.9" customHeight="1">
      <c r="A147" s="47" t="s">
        <v>234</v>
      </c>
      <c r="B147" s="51" t="s">
        <v>94</v>
      </c>
      <c r="C147" s="52" t="s">
        <v>385</v>
      </c>
      <c r="D147" s="40">
        <f>D148</f>
        <v>3500</v>
      </c>
      <c r="E147" s="40">
        <f t="shared" si="72"/>
        <v>3500</v>
      </c>
      <c r="F147" s="40">
        <f t="shared" si="72"/>
        <v>0</v>
      </c>
    </row>
    <row r="148" spans="1:6" ht="33">
      <c r="A148" s="47" t="s">
        <v>234</v>
      </c>
      <c r="B148" s="47" t="s">
        <v>26</v>
      </c>
      <c r="C148" s="52" t="s">
        <v>113</v>
      </c>
      <c r="D148" s="40">
        <f>'№3'!F105</f>
        <v>3500</v>
      </c>
      <c r="E148" s="40">
        <f>'№3'!G105</f>
        <v>3500</v>
      </c>
      <c r="F148" s="40">
        <f>'№3'!H105</f>
        <v>0</v>
      </c>
    </row>
    <row r="149" spans="1:6" ht="70.9" customHeight="1">
      <c r="A149" s="41" t="s">
        <v>235</v>
      </c>
      <c r="B149" s="41" t="s">
        <v>94</v>
      </c>
      <c r="C149" s="38" t="s">
        <v>386</v>
      </c>
      <c r="D149" s="39">
        <f>D150+D157</f>
        <v>238.3</v>
      </c>
      <c r="E149" s="39">
        <f aca="true" t="shared" si="73" ref="E149:F149">E150+E157</f>
        <v>243</v>
      </c>
      <c r="F149" s="39">
        <f t="shared" si="73"/>
        <v>247.9</v>
      </c>
    </row>
    <row r="150" spans="1:6" ht="49.5">
      <c r="A150" s="41" t="s">
        <v>236</v>
      </c>
      <c r="B150" s="41" t="s">
        <v>94</v>
      </c>
      <c r="C150" s="38" t="s">
        <v>165</v>
      </c>
      <c r="D150" s="39">
        <f>D151+D153+D155</f>
        <v>65.3</v>
      </c>
      <c r="E150" s="39">
        <f aca="true" t="shared" si="74" ref="E150:F150">E151+E153+E155</f>
        <v>66.5</v>
      </c>
      <c r="F150" s="39">
        <f t="shared" si="74"/>
        <v>67.9</v>
      </c>
    </row>
    <row r="151" spans="1:6" ht="49.5">
      <c r="A151" s="47" t="s">
        <v>237</v>
      </c>
      <c r="B151" s="51" t="s">
        <v>94</v>
      </c>
      <c r="C151" s="52" t="s">
        <v>166</v>
      </c>
      <c r="D151" s="40">
        <f>D152</f>
        <v>27</v>
      </c>
      <c r="E151" s="40">
        <f aca="true" t="shared" si="75" ref="E151:F151">E152</f>
        <v>27.5</v>
      </c>
      <c r="F151" s="40">
        <f t="shared" si="75"/>
        <v>28.1</v>
      </c>
    </row>
    <row r="152" spans="1:6" ht="33">
      <c r="A152" s="47" t="s">
        <v>237</v>
      </c>
      <c r="B152" s="47" t="s">
        <v>26</v>
      </c>
      <c r="C152" s="52" t="s">
        <v>113</v>
      </c>
      <c r="D152" s="40">
        <f>'№3'!F111</f>
        <v>27</v>
      </c>
      <c r="E152" s="40">
        <f>'№3'!G111</f>
        <v>27.5</v>
      </c>
      <c r="F152" s="40">
        <f>'№3'!H111</f>
        <v>28.1</v>
      </c>
    </row>
    <row r="153" spans="1:6" ht="52.5" customHeight="1">
      <c r="A153" s="47" t="s">
        <v>389</v>
      </c>
      <c r="B153" s="51" t="s">
        <v>94</v>
      </c>
      <c r="C153" s="46" t="s">
        <v>524</v>
      </c>
      <c r="D153" s="40">
        <f>D154</f>
        <v>33</v>
      </c>
      <c r="E153" s="40">
        <f aca="true" t="shared" si="76" ref="E153:F153">E154</f>
        <v>33.7</v>
      </c>
      <c r="F153" s="40">
        <f t="shared" si="76"/>
        <v>34.4</v>
      </c>
    </row>
    <row r="154" spans="1:6" ht="33">
      <c r="A154" s="47" t="s">
        <v>389</v>
      </c>
      <c r="B154" s="47" t="s">
        <v>26</v>
      </c>
      <c r="C154" s="52" t="s">
        <v>113</v>
      </c>
      <c r="D154" s="40">
        <f>'№3'!F113</f>
        <v>33</v>
      </c>
      <c r="E154" s="40">
        <f>'№3'!G113</f>
        <v>33.7</v>
      </c>
      <c r="F154" s="40">
        <f>'№3'!H113</f>
        <v>34.4</v>
      </c>
    </row>
    <row r="155" spans="1:6" ht="114" customHeight="1">
      <c r="A155" s="47" t="s">
        <v>238</v>
      </c>
      <c r="B155" s="51" t="s">
        <v>94</v>
      </c>
      <c r="C155" s="52" t="s">
        <v>392</v>
      </c>
      <c r="D155" s="40">
        <f>D156</f>
        <v>5.3</v>
      </c>
      <c r="E155" s="40">
        <f aca="true" t="shared" si="77" ref="E155:F155">E156</f>
        <v>5.3</v>
      </c>
      <c r="F155" s="40">
        <f t="shared" si="77"/>
        <v>5.4</v>
      </c>
    </row>
    <row r="156" spans="1:6" ht="33">
      <c r="A156" s="47" t="s">
        <v>238</v>
      </c>
      <c r="B156" s="47" t="s">
        <v>26</v>
      </c>
      <c r="C156" s="52" t="s">
        <v>113</v>
      </c>
      <c r="D156" s="40">
        <f>'№3'!F116</f>
        <v>5.3</v>
      </c>
      <c r="E156" s="40">
        <f>'№3'!G116</f>
        <v>5.3</v>
      </c>
      <c r="F156" s="40">
        <f>'№3'!H116</f>
        <v>5.4</v>
      </c>
    </row>
    <row r="157" spans="1:6" ht="33">
      <c r="A157" s="41" t="s">
        <v>239</v>
      </c>
      <c r="B157" s="41" t="s">
        <v>94</v>
      </c>
      <c r="C157" s="38" t="s">
        <v>167</v>
      </c>
      <c r="D157" s="39">
        <f>D158+D160</f>
        <v>173</v>
      </c>
      <c r="E157" s="39">
        <f aca="true" t="shared" si="78" ref="E157:F157">E158+E160</f>
        <v>176.5</v>
      </c>
      <c r="F157" s="39">
        <f t="shared" si="78"/>
        <v>180</v>
      </c>
    </row>
    <row r="158" spans="1:6" ht="37.9" customHeight="1">
      <c r="A158" s="47" t="s">
        <v>240</v>
      </c>
      <c r="B158" s="51" t="s">
        <v>94</v>
      </c>
      <c r="C158" s="52" t="s">
        <v>168</v>
      </c>
      <c r="D158" s="40">
        <f>D159</f>
        <v>30.7</v>
      </c>
      <c r="E158" s="40">
        <f aca="true" t="shared" si="79" ref="E158:F158">E159</f>
        <v>31.4</v>
      </c>
      <c r="F158" s="40">
        <f t="shared" si="79"/>
        <v>32</v>
      </c>
    </row>
    <row r="159" spans="1:6" ht="33">
      <c r="A159" s="47" t="s">
        <v>240</v>
      </c>
      <c r="B159" s="47" t="s">
        <v>26</v>
      </c>
      <c r="C159" s="52" t="s">
        <v>113</v>
      </c>
      <c r="D159" s="40">
        <f>'№3'!F120</f>
        <v>30.7</v>
      </c>
      <c r="E159" s="40">
        <f>'№3'!G120</f>
        <v>31.4</v>
      </c>
      <c r="F159" s="40">
        <f>'№3'!H120</f>
        <v>32</v>
      </c>
    </row>
    <row r="160" spans="1:6" ht="49.5">
      <c r="A160" s="47" t="s">
        <v>241</v>
      </c>
      <c r="B160" s="51" t="s">
        <v>94</v>
      </c>
      <c r="C160" s="52" t="s">
        <v>169</v>
      </c>
      <c r="D160" s="40">
        <f>D161</f>
        <v>142.3</v>
      </c>
      <c r="E160" s="40">
        <f aca="true" t="shared" si="80" ref="E160:F160">E161</f>
        <v>145.1</v>
      </c>
      <c r="F160" s="40">
        <f t="shared" si="80"/>
        <v>148</v>
      </c>
    </row>
    <row r="161" spans="1:6" ht="33">
      <c r="A161" s="47" t="s">
        <v>241</v>
      </c>
      <c r="B161" s="47" t="s">
        <v>26</v>
      </c>
      <c r="C161" s="52" t="s">
        <v>113</v>
      </c>
      <c r="D161" s="40">
        <f>'№3'!F122</f>
        <v>142.3</v>
      </c>
      <c r="E161" s="40">
        <f>'№3'!G122</f>
        <v>145.1</v>
      </c>
      <c r="F161" s="40">
        <f>'№3'!H122</f>
        <v>148</v>
      </c>
    </row>
    <row r="162" spans="1:6" ht="66">
      <c r="A162" s="41" t="s">
        <v>206</v>
      </c>
      <c r="B162" s="41" t="s">
        <v>94</v>
      </c>
      <c r="C162" s="38" t="s">
        <v>350</v>
      </c>
      <c r="D162" s="39">
        <f>D163+D168+D173+D179+D190+D197+D176</f>
        <v>51429.399999999994</v>
      </c>
      <c r="E162" s="39">
        <f aca="true" t="shared" si="81" ref="E162:F162">E163+E168+E173+E179+E190+E197+E176</f>
        <v>50827</v>
      </c>
      <c r="F162" s="39">
        <f t="shared" si="81"/>
        <v>50893.5</v>
      </c>
    </row>
    <row r="163" spans="1:6" ht="82.5">
      <c r="A163" s="41" t="s">
        <v>212</v>
      </c>
      <c r="B163" s="41" t="s">
        <v>94</v>
      </c>
      <c r="C163" s="38" t="s">
        <v>356</v>
      </c>
      <c r="D163" s="39">
        <f>D164+D166</f>
        <v>1082.1</v>
      </c>
      <c r="E163" s="39">
        <f aca="true" t="shared" si="82" ref="E163:F163">E164+E166</f>
        <v>421.9</v>
      </c>
      <c r="F163" s="39">
        <f t="shared" si="82"/>
        <v>428.5</v>
      </c>
    </row>
    <row r="164" spans="1:6" ht="33">
      <c r="A164" s="47" t="s">
        <v>213</v>
      </c>
      <c r="B164" s="51" t="s">
        <v>94</v>
      </c>
      <c r="C164" s="52" t="s">
        <v>158</v>
      </c>
      <c r="D164" s="40">
        <f>D165</f>
        <v>415.4</v>
      </c>
      <c r="E164" s="40">
        <f aca="true" t="shared" si="83" ref="E164:F164">E165</f>
        <v>421.9</v>
      </c>
      <c r="F164" s="40">
        <f t="shared" si="83"/>
        <v>428.5</v>
      </c>
    </row>
    <row r="165" spans="1:6" ht="33">
      <c r="A165" s="47" t="s">
        <v>213</v>
      </c>
      <c r="B165" s="47" t="s">
        <v>26</v>
      </c>
      <c r="C165" s="52" t="s">
        <v>113</v>
      </c>
      <c r="D165" s="40">
        <f>'№3'!F33</f>
        <v>415.4</v>
      </c>
      <c r="E165" s="40">
        <f>'№3'!G33</f>
        <v>421.9</v>
      </c>
      <c r="F165" s="40">
        <f>'№3'!H33</f>
        <v>428.5</v>
      </c>
    </row>
    <row r="166" spans="1:6" ht="49.5">
      <c r="A166" s="47" t="s">
        <v>359</v>
      </c>
      <c r="B166" s="51" t="s">
        <v>94</v>
      </c>
      <c r="C166" s="52" t="s">
        <v>360</v>
      </c>
      <c r="D166" s="40">
        <f>D167</f>
        <v>666.7</v>
      </c>
      <c r="E166" s="40">
        <f aca="true" t="shared" si="84" ref="E166:F166">E167</f>
        <v>0</v>
      </c>
      <c r="F166" s="40">
        <f t="shared" si="84"/>
        <v>0</v>
      </c>
    </row>
    <row r="167" spans="1:6" ht="33">
      <c r="A167" s="47" t="s">
        <v>359</v>
      </c>
      <c r="B167" s="47" t="s">
        <v>26</v>
      </c>
      <c r="C167" s="52" t="s">
        <v>113</v>
      </c>
      <c r="D167" s="40">
        <f>'№3'!F35</f>
        <v>666.7</v>
      </c>
      <c r="E167" s="40">
        <f>'№3'!G35</f>
        <v>0</v>
      </c>
      <c r="F167" s="40">
        <f>'№3'!H35</f>
        <v>0</v>
      </c>
    </row>
    <row r="168" spans="1:6" ht="121.9" customHeight="1">
      <c r="A168" s="41" t="s">
        <v>214</v>
      </c>
      <c r="B168" s="41" t="s">
        <v>94</v>
      </c>
      <c r="C168" s="38" t="s">
        <v>159</v>
      </c>
      <c r="D168" s="39">
        <f>D169+D171</f>
        <v>76.5</v>
      </c>
      <c r="E168" s="39">
        <f aca="true" t="shared" si="85" ref="E168:F168">E169+E171</f>
        <v>78</v>
      </c>
      <c r="F168" s="39">
        <f t="shared" si="85"/>
        <v>79.5</v>
      </c>
    </row>
    <row r="169" spans="1:6" ht="53.45" customHeight="1">
      <c r="A169" s="47" t="s">
        <v>215</v>
      </c>
      <c r="B169" s="51" t="s">
        <v>94</v>
      </c>
      <c r="C169" s="52" t="s">
        <v>160</v>
      </c>
      <c r="D169" s="40">
        <f>D170</f>
        <v>51</v>
      </c>
      <c r="E169" s="40">
        <f aca="true" t="shared" si="86" ref="E169:F169">E170</f>
        <v>52</v>
      </c>
      <c r="F169" s="40">
        <f t="shared" si="86"/>
        <v>53</v>
      </c>
    </row>
    <row r="170" spans="1:6" ht="33">
      <c r="A170" s="47" t="s">
        <v>215</v>
      </c>
      <c r="B170" s="47" t="s">
        <v>26</v>
      </c>
      <c r="C170" s="52" t="s">
        <v>113</v>
      </c>
      <c r="D170" s="40">
        <f>'№3'!F39</f>
        <v>51</v>
      </c>
      <c r="E170" s="40">
        <f>'№3'!G39</f>
        <v>52</v>
      </c>
      <c r="F170" s="40">
        <f>'№3'!H39</f>
        <v>53</v>
      </c>
    </row>
    <row r="171" spans="1:6" ht="66">
      <c r="A171" s="47" t="s">
        <v>216</v>
      </c>
      <c r="B171" s="51" t="s">
        <v>94</v>
      </c>
      <c r="C171" s="52" t="s">
        <v>161</v>
      </c>
      <c r="D171" s="40">
        <f>D172</f>
        <v>25.5</v>
      </c>
      <c r="E171" s="40">
        <f aca="true" t="shared" si="87" ref="E171:F171">E172</f>
        <v>26</v>
      </c>
      <c r="F171" s="40">
        <f t="shared" si="87"/>
        <v>26.5</v>
      </c>
    </row>
    <row r="172" spans="1:6" ht="33">
      <c r="A172" s="47" t="s">
        <v>216</v>
      </c>
      <c r="B172" s="47" t="s">
        <v>26</v>
      </c>
      <c r="C172" s="52" t="s">
        <v>113</v>
      </c>
      <c r="D172" s="40">
        <f>'№3'!F42</f>
        <v>25.5</v>
      </c>
      <c r="E172" s="40">
        <f>'№3'!G42</f>
        <v>26</v>
      </c>
      <c r="F172" s="40">
        <f>'№3'!H42</f>
        <v>26.5</v>
      </c>
    </row>
    <row r="173" spans="1:6" ht="40.15" customHeight="1">
      <c r="A173" s="41" t="s">
        <v>217</v>
      </c>
      <c r="B173" s="41" t="s">
        <v>94</v>
      </c>
      <c r="C173" s="38" t="s">
        <v>162</v>
      </c>
      <c r="D173" s="39">
        <f>D174</f>
        <v>107.1</v>
      </c>
      <c r="E173" s="39">
        <f aca="true" t="shared" si="88" ref="E173:F174">E174</f>
        <v>109.2</v>
      </c>
      <c r="F173" s="39">
        <f t="shared" si="88"/>
        <v>111.4</v>
      </c>
    </row>
    <row r="174" spans="1:6" ht="33">
      <c r="A174" s="47" t="s">
        <v>218</v>
      </c>
      <c r="B174" s="51" t="s">
        <v>94</v>
      </c>
      <c r="C174" s="52" t="s">
        <v>367</v>
      </c>
      <c r="D174" s="40">
        <f>D175</f>
        <v>107.1</v>
      </c>
      <c r="E174" s="40">
        <f t="shared" si="88"/>
        <v>109.2</v>
      </c>
      <c r="F174" s="40">
        <f t="shared" si="88"/>
        <v>111.4</v>
      </c>
    </row>
    <row r="175" spans="1:6" ht="33">
      <c r="A175" s="47" t="s">
        <v>218</v>
      </c>
      <c r="B175" s="47" t="s">
        <v>26</v>
      </c>
      <c r="C175" s="52" t="s">
        <v>113</v>
      </c>
      <c r="D175" s="40">
        <f>'№3'!F46</f>
        <v>107.1</v>
      </c>
      <c r="E175" s="40">
        <f>'№3'!G46</f>
        <v>109.2</v>
      </c>
      <c r="F175" s="40">
        <f>'№3'!H46</f>
        <v>111.4</v>
      </c>
    </row>
    <row r="176" spans="1:6" ht="49.5">
      <c r="A176" s="41" t="s">
        <v>223</v>
      </c>
      <c r="B176" s="41"/>
      <c r="C176" s="38" t="s">
        <v>163</v>
      </c>
      <c r="D176" s="39">
        <f>D177</f>
        <v>6535</v>
      </c>
      <c r="E176" s="39">
        <f aca="true" t="shared" si="89" ref="E176:F177">E177</f>
        <v>6535</v>
      </c>
      <c r="F176" s="39">
        <f t="shared" si="89"/>
        <v>6535</v>
      </c>
    </row>
    <row r="177" spans="1:6" ht="49.5">
      <c r="A177" s="45" t="s">
        <v>224</v>
      </c>
      <c r="B177" s="45"/>
      <c r="C177" s="46" t="s">
        <v>164</v>
      </c>
      <c r="D177" s="40">
        <f>D178</f>
        <v>6535</v>
      </c>
      <c r="E177" s="40">
        <f t="shared" si="89"/>
        <v>6535</v>
      </c>
      <c r="F177" s="40">
        <f t="shared" si="89"/>
        <v>6535</v>
      </c>
    </row>
    <row r="178" spans="1:6" ht="33">
      <c r="A178" s="45" t="s">
        <v>224</v>
      </c>
      <c r="B178" s="47" t="s">
        <v>26</v>
      </c>
      <c r="C178" s="52" t="s">
        <v>113</v>
      </c>
      <c r="D178" s="40">
        <f>'№3'!F78</f>
        <v>6535</v>
      </c>
      <c r="E178" s="40">
        <f>'№3'!G78</f>
        <v>6535</v>
      </c>
      <c r="F178" s="40">
        <f>'№3'!H78</f>
        <v>6535</v>
      </c>
    </row>
    <row r="179" spans="1:6" ht="64.5" customHeight="1">
      <c r="A179" s="41" t="s">
        <v>219</v>
      </c>
      <c r="B179" s="41" t="s">
        <v>94</v>
      </c>
      <c r="C179" s="38" t="s">
        <v>156</v>
      </c>
      <c r="D179" s="39">
        <f>D180+D182+D184+D186+D188</f>
        <v>2538.4</v>
      </c>
      <c r="E179" s="39">
        <f aca="true" t="shared" si="90" ref="E179:F179">E180+E182+E184+E186+E188</f>
        <v>2588.6</v>
      </c>
      <c r="F179" s="39">
        <f t="shared" si="90"/>
        <v>2640.7999999999997</v>
      </c>
    </row>
    <row r="180" spans="1:6" ht="102.75" customHeight="1">
      <c r="A180" s="47" t="s">
        <v>260</v>
      </c>
      <c r="B180" s="51" t="s">
        <v>94</v>
      </c>
      <c r="C180" s="52" t="s">
        <v>435</v>
      </c>
      <c r="D180" s="40">
        <f>D181</f>
        <v>942.5</v>
      </c>
      <c r="E180" s="40">
        <f aca="true" t="shared" si="91" ref="E180:F180">E181</f>
        <v>961.4</v>
      </c>
      <c r="F180" s="40">
        <f t="shared" si="91"/>
        <v>980.6</v>
      </c>
    </row>
    <row r="181" spans="1:6" ht="33">
      <c r="A181" s="47" t="s">
        <v>260</v>
      </c>
      <c r="B181" s="47" t="s">
        <v>26</v>
      </c>
      <c r="C181" s="52" t="s">
        <v>113</v>
      </c>
      <c r="D181" s="40">
        <f>'№3'!F212</f>
        <v>942.5</v>
      </c>
      <c r="E181" s="40">
        <f>'№3'!G212</f>
        <v>961.4</v>
      </c>
      <c r="F181" s="40">
        <f>'№3'!H212</f>
        <v>980.6</v>
      </c>
    </row>
    <row r="182" spans="1:6" ht="104.45" customHeight="1">
      <c r="A182" s="47" t="s">
        <v>261</v>
      </c>
      <c r="B182" s="51" t="s">
        <v>94</v>
      </c>
      <c r="C182" s="52" t="s">
        <v>195</v>
      </c>
      <c r="D182" s="40">
        <f>D183</f>
        <v>489.6</v>
      </c>
      <c r="E182" s="40">
        <f aca="true" t="shared" si="92" ref="E182:F182">E183</f>
        <v>499.4</v>
      </c>
      <c r="F182" s="40">
        <f t="shared" si="92"/>
        <v>509.4</v>
      </c>
    </row>
    <row r="183" spans="1:6" ht="33">
      <c r="A183" s="47" t="s">
        <v>261</v>
      </c>
      <c r="B183" s="47" t="s">
        <v>26</v>
      </c>
      <c r="C183" s="52" t="s">
        <v>113</v>
      </c>
      <c r="D183" s="40">
        <f>'№3'!F213</f>
        <v>489.6</v>
      </c>
      <c r="E183" s="40">
        <f>'№3'!G213</f>
        <v>499.4</v>
      </c>
      <c r="F183" s="40">
        <f>'№3'!H213</f>
        <v>509.4</v>
      </c>
    </row>
    <row r="184" spans="1:6" ht="87.75" customHeight="1">
      <c r="A184" s="47" t="s">
        <v>436</v>
      </c>
      <c r="B184" s="51" t="s">
        <v>94</v>
      </c>
      <c r="C184" s="52" t="s">
        <v>437</v>
      </c>
      <c r="D184" s="40">
        <f>D185</f>
        <v>636.5</v>
      </c>
      <c r="E184" s="40">
        <f aca="true" t="shared" si="93" ref="E184:F184">E185</f>
        <v>649.2</v>
      </c>
      <c r="F184" s="40">
        <f t="shared" si="93"/>
        <v>662.2</v>
      </c>
    </row>
    <row r="185" spans="1:6" ht="33">
      <c r="A185" s="47" t="s">
        <v>436</v>
      </c>
      <c r="B185" s="47" t="s">
        <v>26</v>
      </c>
      <c r="C185" s="52" t="s">
        <v>113</v>
      </c>
      <c r="D185" s="40">
        <f>'№3'!F215</f>
        <v>636.5</v>
      </c>
      <c r="E185" s="40">
        <f>'№3'!G215</f>
        <v>649.2</v>
      </c>
      <c r="F185" s="40">
        <f>'№3'!H215</f>
        <v>662.2</v>
      </c>
    </row>
    <row r="186" spans="1:6" ht="33">
      <c r="A186" s="47" t="s">
        <v>220</v>
      </c>
      <c r="B186" s="51" t="s">
        <v>94</v>
      </c>
      <c r="C186" s="52" t="s">
        <v>157</v>
      </c>
      <c r="D186" s="40">
        <f>D187</f>
        <v>61.8</v>
      </c>
      <c r="E186" s="40">
        <f aca="true" t="shared" si="94" ref="E186:F186">E187</f>
        <v>62.4</v>
      </c>
      <c r="F186" s="40">
        <f t="shared" si="94"/>
        <v>64.1</v>
      </c>
    </row>
    <row r="187" spans="1:6" ht="33">
      <c r="A187" s="47" t="s">
        <v>220</v>
      </c>
      <c r="B187" s="47" t="s">
        <v>26</v>
      </c>
      <c r="C187" s="52" t="s">
        <v>113</v>
      </c>
      <c r="D187" s="40">
        <f>'№3'!F50</f>
        <v>61.8</v>
      </c>
      <c r="E187" s="40">
        <f>'№3'!G50</f>
        <v>62.4</v>
      </c>
      <c r="F187" s="40">
        <f>'№3'!H50</f>
        <v>64.1</v>
      </c>
    </row>
    <row r="188" spans="1:6" ht="49.5">
      <c r="A188" s="47" t="s">
        <v>257</v>
      </c>
      <c r="B188" s="51" t="s">
        <v>94</v>
      </c>
      <c r="C188" s="52" t="s">
        <v>429</v>
      </c>
      <c r="D188" s="40">
        <f>D189</f>
        <v>408</v>
      </c>
      <c r="E188" s="40">
        <f aca="true" t="shared" si="95" ref="E188:F188">E189</f>
        <v>416.2</v>
      </c>
      <c r="F188" s="40">
        <f t="shared" si="95"/>
        <v>424.5</v>
      </c>
    </row>
    <row r="189" spans="1:6" ht="33">
      <c r="A189" s="47" t="s">
        <v>257</v>
      </c>
      <c r="B189" s="47" t="s">
        <v>26</v>
      </c>
      <c r="C189" s="52" t="s">
        <v>113</v>
      </c>
      <c r="D189" s="40">
        <f>'№3'!F195</f>
        <v>408</v>
      </c>
      <c r="E189" s="40">
        <f>'№3'!G195</f>
        <v>416.2</v>
      </c>
      <c r="F189" s="40">
        <f>'№3'!H195</f>
        <v>424.5</v>
      </c>
    </row>
    <row r="190" spans="1:6" ht="33">
      <c r="A190" s="41" t="s">
        <v>255</v>
      </c>
      <c r="B190" s="41" t="s">
        <v>94</v>
      </c>
      <c r="C190" s="38" t="s">
        <v>155</v>
      </c>
      <c r="D190" s="39">
        <f>D191+D193+D195</f>
        <v>2107.2</v>
      </c>
      <c r="E190" s="39">
        <f aca="true" t="shared" si="96" ref="E190:F190">E191+E193+E195</f>
        <v>2111.5</v>
      </c>
      <c r="F190" s="39">
        <f t="shared" si="96"/>
        <v>2115.8</v>
      </c>
    </row>
    <row r="191" spans="1:6" ht="66">
      <c r="A191" s="47" t="s">
        <v>256</v>
      </c>
      <c r="B191" s="51" t="s">
        <v>94</v>
      </c>
      <c r="C191" s="52" t="s">
        <v>95</v>
      </c>
      <c r="D191" s="40">
        <f>D192</f>
        <v>1773.5</v>
      </c>
      <c r="E191" s="40">
        <f aca="true" t="shared" si="97" ref="E191:F191">E192</f>
        <v>1773.5</v>
      </c>
      <c r="F191" s="40">
        <f t="shared" si="97"/>
        <v>1773.5</v>
      </c>
    </row>
    <row r="192" spans="1:6" ht="33">
      <c r="A192" s="47" t="s">
        <v>256</v>
      </c>
      <c r="B192" s="47" t="s">
        <v>26</v>
      </c>
      <c r="C192" s="52" t="s">
        <v>113</v>
      </c>
      <c r="D192" s="40">
        <f>'№3'!F191</f>
        <v>1773.5</v>
      </c>
      <c r="E192" s="40">
        <f>'№3'!G191</f>
        <v>1773.5</v>
      </c>
      <c r="F192" s="40">
        <f>'№3'!H191</f>
        <v>1773.5</v>
      </c>
    </row>
    <row r="193" spans="1:6" ht="49.5">
      <c r="A193" s="47" t="s">
        <v>259</v>
      </c>
      <c r="B193" s="51" t="s">
        <v>94</v>
      </c>
      <c r="C193" s="52" t="s">
        <v>430</v>
      </c>
      <c r="D193" s="40">
        <f>D194</f>
        <v>121</v>
      </c>
      <c r="E193" s="40">
        <f aca="true" t="shared" si="98" ref="E193:F193">E194</f>
        <v>121</v>
      </c>
      <c r="F193" s="40">
        <f t="shared" si="98"/>
        <v>121</v>
      </c>
    </row>
    <row r="194" spans="1:6" ht="33">
      <c r="A194" s="47" t="s">
        <v>259</v>
      </c>
      <c r="B194" s="47" t="s">
        <v>26</v>
      </c>
      <c r="C194" s="52" t="s">
        <v>113</v>
      </c>
      <c r="D194" s="40">
        <f>'№3'!F201</f>
        <v>121</v>
      </c>
      <c r="E194" s="40">
        <f>'№3'!G201</f>
        <v>121</v>
      </c>
      <c r="F194" s="40">
        <f>'№3'!H201</f>
        <v>121</v>
      </c>
    </row>
    <row r="195" spans="1:6" ht="33">
      <c r="A195" s="47" t="s">
        <v>258</v>
      </c>
      <c r="B195" s="51" t="s">
        <v>94</v>
      </c>
      <c r="C195" s="52" t="s">
        <v>198</v>
      </c>
      <c r="D195" s="40">
        <f>D196</f>
        <v>212.7</v>
      </c>
      <c r="E195" s="40">
        <f aca="true" t="shared" si="99" ref="E195:F195">E196</f>
        <v>217</v>
      </c>
      <c r="F195" s="40">
        <f t="shared" si="99"/>
        <v>221.3</v>
      </c>
    </row>
    <row r="196" spans="1:6" ht="33">
      <c r="A196" s="47" t="s">
        <v>258</v>
      </c>
      <c r="B196" s="47" t="s">
        <v>26</v>
      </c>
      <c r="C196" s="52" t="s">
        <v>113</v>
      </c>
      <c r="D196" s="40">
        <f>'№3'!F204</f>
        <v>212.7</v>
      </c>
      <c r="E196" s="40">
        <f>'№3'!G204</f>
        <v>217</v>
      </c>
      <c r="F196" s="40">
        <f>'№3'!H204</f>
        <v>221.3</v>
      </c>
    </row>
    <row r="197" spans="1:6" ht="12.75">
      <c r="A197" s="41" t="s">
        <v>207</v>
      </c>
      <c r="B197" s="41" t="s">
        <v>94</v>
      </c>
      <c r="C197" s="38" t="s">
        <v>2</v>
      </c>
      <c r="D197" s="39">
        <f>D198+D200+D202+D204+D206+D208</f>
        <v>38983.1</v>
      </c>
      <c r="E197" s="39">
        <f aca="true" t="shared" si="100" ref="E197:F197">E198+E200+E202+E204+E206+E208</f>
        <v>38982.8</v>
      </c>
      <c r="F197" s="39">
        <f t="shared" si="100"/>
        <v>38982.5</v>
      </c>
    </row>
    <row r="198" spans="1:6" ht="66">
      <c r="A198" s="47" t="s">
        <v>211</v>
      </c>
      <c r="B198" s="51" t="s">
        <v>94</v>
      </c>
      <c r="C198" s="52" t="s">
        <v>324</v>
      </c>
      <c r="D198" s="40">
        <f>D199</f>
        <v>650</v>
      </c>
      <c r="E198" s="40">
        <f aca="true" t="shared" si="101" ref="E198:F198">E199</f>
        <v>650</v>
      </c>
      <c r="F198" s="40">
        <f t="shared" si="101"/>
        <v>650</v>
      </c>
    </row>
    <row r="199" spans="1:6" ht="33">
      <c r="A199" s="47" t="s">
        <v>211</v>
      </c>
      <c r="B199" s="47" t="s">
        <v>26</v>
      </c>
      <c r="C199" s="52" t="s">
        <v>113</v>
      </c>
      <c r="D199" s="40">
        <f>'№3'!F20</f>
        <v>650</v>
      </c>
      <c r="E199" s="40">
        <f>'№3'!G20</f>
        <v>650</v>
      </c>
      <c r="F199" s="40">
        <f>'№3'!H20</f>
        <v>650</v>
      </c>
    </row>
    <row r="200" spans="1:6" ht="104.45" customHeight="1">
      <c r="A200" s="47" t="s">
        <v>221</v>
      </c>
      <c r="B200" s="51" t="s">
        <v>94</v>
      </c>
      <c r="C200" s="52" t="s">
        <v>192</v>
      </c>
      <c r="D200" s="40">
        <f>D201</f>
        <v>264</v>
      </c>
      <c r="E200" s="40">
        <f aca="true" t="shared" si="102" ref="E200:F200">E201</f>
        <v>264</v>
      </c>
      <c r="F200" s="40">
        <f t="shared" si="102"/>
        <v>264</v>
      </c>
    </row>
    <row r="201" spans="1:6" ht="33">
      <c r="A201" s="47" t="s">
        <v>221</v>
      </c>
      <c r="B201" s="47" t="s">
        <v>26</v>
      </c>
      <c r="C201" s="52" t="s">
        <v>113</v>
      </c>
      <c r="D201" s="40">
        <f>'№3'!F55</f>
        <v>264</v>
      </c>
      <c r="E201" s="40">
        <f>'№3'!G55</f>
        <v>264</v>
      </c>
      <c r="F201" s="40">
        <f>'№3'!H55</f>
        <v>264</v>
      </c>
    </row>
    <row r="202" spans="1:6" ht="12.75">
      <c r="A202" s="47" t="s">
        <v>208</v>
      </c>
      <c r="B202" s="51" t="s">
        <v>94</v>
      </c>
      <c r="C202" s="52" t="s">
        <v>44</v>
      </c>
      <c r="D202" s="40">
        <f>D203</f>
        <v>1479</v>
      </c>
      <c r="E202" s="40">
        <f aca="true" t="shared" si="103" ref="E202:F202">E203</f>
        <v>1479</v>
      </c>
      <c r="F202" s="40">
        <f t="shared" si="103"/>
        <v>1479</v>
      </c>
    </row>
    <row r="203" spans="1:6" ht="33">
      <c r="A203" s="47" t="s">
        <v>208</v>
      </c>
      <c r="B203" s="47" t="s">
        <v>26</v>
      </c>
      <c r="C203" s="52" t="s">
        <v>113</v>
      </c>
      <c r="D203" s="40">
        <f>'№3'!F14</f>
        <v>1479</v>
      </c>
      <c r="E203" s="40">
        <f>'№3'!G14</f>
        <v>1479</v>
      </c>
      <c r="F203" s="40">
        <f>'№3'!H14</f>
        <v>1479</v>
      </c>
    </row>
    <row r="204" spans="1:6" ht="82.5">
      <c r="A204" s="47" t="s">
        <v>209</v>
      </c>
      <c r="B204" s="51" t="s">
        <v>94</v>
      </c>
      <c r="C204" s="52" t="s">
        <v>354</v>
      </c>
      <c r="D204" s="40">
        <f>D205</f>
        <v>35104</v>
      </c>
      <c r="E204" s="40">
        <f aca="true" t="shared" si="104" ref="E204:F204">E205</f>
        <v>35104</v>
      </c>
      <c r="F204" s="40">
        <f t="shared" si="104"/>
        <v>35104</v>
      </c>
    </row>
    <row r="205" spans="1:6" ht="33">
      <c r="A205" s="47" t="s">
        <v>209</v>
      </c>
      <c r="B205" s="47" t="s">
        <v>26</v>
      </c>
      <c r="C205" s="52" t="s">
        <v>113</v>
      </c>
      <c r="D205" s="40">
        <f>'№3'!F23</f>
        <v>35104</v>
      </c>
      <c r="E205" s="40">
        <f>'№3'!G23</f>
        <v>35104</v>
      </c>
      <c r="F205" s="40">
        <f>'№3'!H23</f>
        <v>35104</v>
      </c>
    </row>
    <row r="206" spans="1:6" ht="66">
      <c r="A206" s="47" t="s">
        <v>210</v>
      </c>
      <c r="B206" s="51" t="s">
        <v>94</v>
      </c>
      <c r="C206" s="52" t="s">
        <v>355</v>
      </c>
      <c r="D206" s="40">
        <f>D207</f>
        <v>234.49999999999997</v>
      </c>
      <c r="E206" s="40">
        <f aca="true" t="shared" si="105" ref="E206:F206">E207</f>
        <v>234.49999999999997</v>
      </c>
      <c r="F206" s="40">
        <f t="shared" si="105"/>
        <v>234.49999999999997</v>
      </c>
    </row>
    <row r="207" spans="1:6" ht="33">
      <c r="A207" s="47" t="s">
        <v>210</v>
      </c>
      <c r="B207" s="47" t="s">
        <v>26</v>
      </c>
      <c r="C207" s="52" t="s">
        <v>113</v>
      </c>
      <c r="D207" s="40">
        <f>'№3'!F69+'№3'!F58+'№3'!F27</f>
        <v>234.49999999999997</v>
      </c>
      <c r="E207" s="40">
        <f>'№3'!G69+'№3'!G58+'№3'!G27</f>
        <v>234.49999999999997</v>
      </c>
      <c r="F207" s="40">
        <f>'№3'!H69+'№3'!H58+'№3'!H27</f>
        <v>234.49999999999997</v>
      </c>
    </row>
    <row r="208" spans="1:6" ht="49.5">
      <c r="A208" s="47" t="s">
        <v>222</v>
      </c>
      <c r="B208" s="51" t="s">
        <v>94</v>
      </c>
      <c r="C208" s="52" t="s">
        <v>370</v>
      </c>
      <c r="D208" s="40">
        <f>D209</f>
        <v>1251.6000000000001</v>
      </c>
      <c r="E208" s="40">
        <f aca="true" t="shared" si="106" ref="E208:F208">E209</f>
        <v>1251.3000000000002</v>
      </c>
      <c r="F208" s="40">
        <f t="shared" si="106"/>
        <v>1251</v>
      </c>
    </row>
    <row r="209" spans="1:6" ht="33">
      <c r="A209" s="47" t="s">
        <v>222</v>
      </c>
      <c r="B209" s="47" t="s">
        <v>26</v>
      </c>
      <c r="C209" s="52" t="s">
        <v>113</v>
      </c>
      <c r="D209" s="40">
        <f>'№3'!F71</f>
        <v>1251.6000000000001</v>
      </c>
      <c r="E209" s="40">
        <f>'№3'!G71</f>
        <v>1251.3000000000002</v>
      </c>
      <c r="F209" s="40">
        <f>'№3'!H71</f>
        <v>1251</v>
      </c>
    </row>
    <row r="210" spans="1:6" ht="82.5">
      <c r="A210" s="41" t="s">
        <v>270</v>
      </c>
      <c r="B210" s="41" t="s">
        <v>94</v>
      </c>
      <c r="C210" s="38" t="s">
        <v>462</v>
      </c>
      <c r="D210" s="39">
        <f>D211+D220</f>
        <v>10738.7</v>
      </c>
      <c r="E210" s="39">
        <f aca="true" t="shared" si="107" ref="E210:F210">E211+E220</f>
        <v>10037.4</v>
      </c>
      <c r="F210" s="39">
        <f t="shared" si="107"/>
        <v>10037.4</v>
      </c>
    </row>
    <row r="211" spans="1:6" ht="58.15" customHeight="1">
      <c r="A211" s="41" t="s">
        <v>271</v>
      </c>
      <c r="B211" s="41" t="s">
        <v>94</v>
      </c>
      <c r="C211" s="38" t="s">
        <v>148</v>
      </c>
      <c r="D211" s="39">
        <f>D212+D214+D216+D218</f>
        <v>4965.2</v>
      </c>
      <c r="E211" s="39">
        <f aca="true" t="shared" si="108" ref="E211:F211">E212+E214+E216+E218</f>
        <v>4263.9</v>
      </c>
      <c r="F211" s="39">
        <f t="shared" si="108"/>
        <v>4263.9</v>
      </c>
    </row>
    <row r="212" spans="1:6" ht="66">
      <c r="A212" s="47" t="s">
        <v>277</v>
      </c>
      <c r="B212" s="51" t="s">
        <v>94</v>
      </c>
      <c r="C212" s="52" t="s">
        <v>196</v>
      </c>
      <c r="D212" s="40">
        <f>D213</f>
        <v>1524.6</v>
      </c>
      <c r="E212" s="40">
        <f aca="true" t="shared" si="109" ref="E212:F212">E213</f>
        <v>1435.1</v>
      </c>
      <c r="F212" s="40">
        <f t="shared" si="109"/>
        <v>1435.1</v>
      </c>
    </row>
    <row r="213" spans="1:6" ht="33">
      <c r="A213" s="47" t="s">
        <v>277</v>
      </c>
      <c r="B213" s="47" t="s">
        <v>59</v>
      </c>
      <c r="C213" s="52" t="s">
        <v>461</v>
      </c>
      <c r="D213" s="40">
        <f>'№3'!F280</f>
        <v>1524.6</v>
      </c>
      <c r="E213" s="40">
        <f>'№3'!G280</f>
        <v>1435.1</v>
      </c>
      <c r="F213" s="40">
        <f>'№3'!H280</f>
        <v>1435.1</v>
      </c>
    </row>
    <row r="214" spans="1:6" ht="33">
      <c r="A214" s="47" t="s">
        <v>273</v>
      </c>
      <c r="B214" s="51" t="s">
        <v>94</v>
      </c>
      <c r="C214" s="52" t="s">
        <v>149</v>
      </c>
      <c r="D214" s="40">
        <f>D215</f>
        <v>2131.3</v>
      </c>
      <c r="E214" s="40">
        <f aca="true" t="shared" si="110" ref="E214:F214">E215</f>
        <v>2120.8</v>
      </c>
      <c r="F214" s="40">
        <f t="shared" si="110"/>
        <v>2120.8</v>
      </c>
    </row>
    <row r="215" spans="1:6" ht="33">
      <c r="A215" s="47" t="s">
        <v>273</v>
      </c>
      <c r="B215" s="47" t="s">
        <v>59</v>
      </c>
      <c r="C215" s="52" t="s">
        <v>461</v>
      </c>
      <c r="D215" s="40">
        <f>'№3'!F259</f>
        <v>2131.3</v>
      </c>
      <c r="E215" s="40">
        <f>'№3'!G259</f>
        <v>2120.8</v>
      </c>
      <c r="F215" s="40">
        <f>'№3'!H259</f>
        <v>2120.8</v>
      </c>
    </row>
    <row r="216" spans="1:6" ht="49.5">
      <c r="A216" s="47" t="s">
        <v>274</v>
      </c>
      <c r="B216" s="51" t="s">
        <v>94</v>
      </c>
      <c r="C216" s="52" t="s">
        <v>465</v>
      </c>
      <c r="D216" s="40">
        <f>D217</f>
        <v>208</v>
      </c>
      <c r="E216" s="40">
        <f aca="true" t="shared" si="111" ref="E216:F216">E217</f>
        <v>208</v>
      </c>
      <c r="F216" s="40">
        <f t="shared" si="111"/>
        <v>208</v>
      </c>
    </row>
    <row r="217" spans="1:6" ht="33">
      <c r="A217" s="47" t="s">
        <v>274</v>
      </c>
      <c r="B217" s="47" t="s">
        <v>59</v>
      </c>
      <c r="C217" s="52" t="s">
        <v>461</v>
      </c>
      <c r="D217" s="40">
        <f>'№3'!F261</f>
        <v>208</v>
      </c>
      <c r="E217" s="40">
        <f>'№3'!G261</f>
        <v>208</v>
      </c>
      <c r="F217" s="40">
        <f>'№3'!H261</f>
        <v>208</v>
      </c>
    </row>
    <row r="218" spans="1:6" ht="37.5" customHeight="1">
      <c r="A218" s="47" t="s">
        <v>276</v>
      </c>
      <c r="B218" s="51" t="s">
        <v>94</v>
      </c>
      <c r="C218" s="52" t="s">
        <v>150</v>
      </c>
      <c r="D218" s="40">
        <f>D219</f>
        <v>1101.3</v>
      </c>
      <c r="E218" s="40">
        <f aca="true" t="shared" si="112" ref="E218:F218">E219</f>
        <v>500</v>
      </c>
      <c r="F218" s="40">
        <f t="shared" si="112"/>
        <v>500</v>
      </c>
    </row>
    <row r="219" spans="1:6" ht="33">
      <c r="A219" s="47" t="s">
        <v>276</v>
      </c>
      <c r="B219" s="47" t="s">
        <v>59</v>
      </c>
      <c r="C219" s="52" t="s">
        <v>461</v>
      </c>
      <c r="D219" s="40">
        <f>'№3'!F273</f>
        <v>1101.3</v>
      </c>
      <c r="E219" s="40">
        <f>'№3'!G273</f>
        <v>500</v>
      </c>
      <c r="F219" s="40">
        <f>'№3'!H273</f>
        <v>500</v>
      </c>
    </row>
    <row r="220" spans="1:6" ht="12.75">
      <c r="A220" s="41" t="s">
        <v>275</v>
      </c>
      <c r="B220" s="41" t="s">
        <v>94</v>
      </c>
      <c r="C220" s="38" t="s">
        <v>2</v>
      </c>
      <c r="D220" s="39">
        <f>D221</f>
        <v>5773.5</v>
      </c>
      <c r="E220" s="39">
        <f aca="true" t="shared" si="113" ref="E220:F221">E221</f>
        <v>5773.5</v>
      </c>
      <c r="F220" s="39">
        <f t="shared" si="113"/>
        <v>5773.5</v>
      </c>
    </row>
    <row r="221" spans="1:6" ht="82.5">
      <c r="A221" s="47" t="s">
        <v>272</v>
      </c>
      <c r="B221" s="51" t="s">
        <v>94</v>
      </c>
      <c r="C221" s="52" t="s">
        <v>354</v>
      </c>
      <c r="D221" s="40">
        <f>D222</f>
        <v>5773.5</v>
      </c>
      <c r="E221" s="40">
        <f t="shared" si="113"/>
        <v>5773.5</v>
      </c>
      <c r="F221" s="40">
        <f t="shared" si="113"/>
        <v>5773.5</v>
      </c>
    </row>
    <row r="222" spans="1:6" ht="33">
      <c r="A222" s="47" t="s">
        <v>272</v>
      </c>
      <c r="B222" s="47" t="s">
        <v>59</v>
      </c>
      <c r="C222" s="52" t="s">
        <v>461</v>
      </c>
      <c r="D222" s="40">
        <f>'№3'!F265</f>
        <v>5773.5</v>
      </c>
      <c r="E222" s="40">
        <f>'№3'!G265</f>
        <v>5773.5</v>
      </c>
      <c r="F222" s="40">
        <f>'№3'!H265</f>
        <v>5773.5</v>
      </c>
    </row>
    <row r="223" spans="1:6" ht="66">
      <c r="A223" s="41" t="s">
        <v>262</v>
      </c>
      <c r="B223" s="41" t="s">
        <v>94</v>
      </c>
      <c r="C223" s="38" t="s">
        <v>439</v>
      </c>
      <c r="D223" s="39">
        <f>D224+D227+D230+D233</f>
        <v>11362.5</v>
      </c>
      <c r="E223" s="39">
        <f aca="true" t="shared" si="114" ref="E223:F223">E224+E227+E230+E233</f>
        <v>10685.3</v>
      </c>
      <c r="F223" s="39">
        <f t="shared" si="114"/>
        <v>10708.5</v>
      </c>
    </row>
    <row r="224" spans="1:6" ht="33">
      <c r="A224" s="41" t="s">
        <v>266</v>
      </c>
      <c r="B224" s="41" t="s">
        <v>94</v>
      </c>
      <c r="C224" s="38" t="s">
        <v>444</v>
      </c>
      <c r="D224" s="39">
        <f>D225</f>
        <v>1102</v>
      </c>
      <c r="E224" s="39">
        <f aca="true" t="shared" si="115" ref="E224:F225">E225</f>
        <v>1123.8</v>
      </c>
      <c r="F224" s="39">
        <f t="shared" si="115"/>
        <v>1146</v>
      </c>
    </row>
    <row r="225" spans="1:6" ht="66">
      <c r="A225" s="47" t="s">
        <v>267</v>
      </c>
      <c r="B225" s="51" t="s">
        <v>94</v>
      </c>
      <c r="C225" s="52" t="s">
        <v>191</v>
      </c>
      <c r="D225" s="40">
        <f>D226</f>
        <v>1102</v>
      </c>
      <c r="E225" s="40">
        <f t="shared" si="115"/>
        <v>1123.8</v>
      </c>
      <c r="F225" s="40">
        <f t="shared" si="115"/>
        <v>1146</v>
      </c>
    </row>
    <row r="226" spans="1:6" ht="21.75" customHeight="1">
      <c r="A226" s="47" t="s">
        <v>267</v>
      </c>
      <c r="B226" s="47" t="s">
        <v>61</v>
      </c>
      <c r="C226" s="52" t="s">
        <v>438</v>
      </c>
      <c r="D226" s="40">
        <f>'№3'!F237</f>
        <v>1102</v>
      </c>
      <c r="E226" s="40">
        <f>'№3'!G237</f>
        <v>1123.8</v>
      </c>
      <c r="F226" s="40">
        <f>'№3'!H237</f>
        <v>1146</v>
      </c>
    </row>
    <row r="227" spans="1:6" ht="66">
      <c r="A227" s="41" t="s">
        <v>453</v>
      </c>
      <c r="B227" s="41" t="s">
        <v>94</v>
      </c>
      <c r="C227" s="38" t="s">
        <v>454</v>
      </c>
      <c r="D227" s="39">
        <f>D228</f>
        <v>700</v>
      </c>
      <c r="E227" s="39">
        <f aca="true" t="shared" si="116" ref="E227:F228">E228</f>
        <v>0</v>
      </c>
      <c r="F227" s="39">
        <f t="shared" si="116"/>
        <v>0</v>
      </c>
    </row>
    <row r="228" spans="1:6" ht="12.75">
      <c r="A228" s="47" t="s">
        <v>457</v>
      </c>
      <c r="B228" s="51" t="s">
        <v>94</v>
      </c>
      <c r="C228" s="52" t="s">
        <v>458</v>
      </c>
      <c r="D228" s="40">
        <f>D229</f>
        <v>700</v>
      </c>
      <c r="E228" s="40">
        <f t="shared" si="116"/>
        <v>0</v>
      </c>
      <c r="F228" s="40">
        <f t="shared" si="116"/>
        <v>0</v>
      </c>
    </row>
    <row r="229" spans="1:6" ht="29.25" customHeight="1">
      <c r="A229" s="47" t="s">
        <v>457</v>
      </c>
      <c r="B229" s="47" t="s">
        <v>61</v>
      </c>
      <c r="C229" s="52" t="s">
        <v>438</v>
      </c>
      <c r="D229" s="40">
        <f>'№3'!F251</f>
        <v>700</v>
      </c>
      <c r="E229" s="40">
        <f>'№3'!G251</f>
        <v>0</v>
      </c>
      <c r="F229" s="40">
        <f>'№3'!H251</f>
        <v>0</v>
      </c>
    </row>
    <row r="230" spans="1:6" ht="33">
      <c r="A230" s="41" t="s">
        <v>268</v>
      </c>
      <c r="B230" s="41" t="s">
        <v>94</v>
      </c>
      <c r="C230" s="38" t="s">
        <v>131</v>
      </c>
      <c r="D230" s="39">
        <f>D231</f>
        <v>39</v>
      </c>
      <c r="E230" s="39">
        <f aca="true" t="shared" si="117" ref="E230:F231">E231</f>
        <v>40</v>
      </c>
      <c r="F230" s="39">
        <f t="shared" si="117"/>
        <v>41</v>
      </c>
    </row>
    <row r="231" spans="1:6" ht="52.9" customHeight="1">
      <c r="A231" s="47" t="s">
        <v>269</v>
      </c>
      <c r="B231" s="51" t="s">
        <v>94</v>
      </c>
      <c r="C231" s="52" t="s">
        <v>132</v>
      </c>
      <c r="D231" s="40">
        <f>D232</f>
        <v>39</v>
      </c>
      <c r="E231" s="40">
        <f t="shared" si="117"/>
        <v>40</v>
      </c>
      <c r="F231" s="40">
        <f t="shared" si="117"/>
        <v>41</v>
      </c>
    </row>
    <row r="232" spans="1:6" ht="18" customHeight="1">
      <c r="A232" s="47" t="s">
        <v>269</v>
      </c>
      <c r="B232" s="47" t="s">
        <v>61</v>
      </c>
      <c r="C232" s="52" t="s">
        <v>438</v>
      </c>
      <c r="D232" s="40">
        <f>'№3'!F240</f>
        <v>39</v>
      </c>
      <c r="E232" s="40">
        <f>'№3'!G240</f>
        <v>40</v>
      </c>
      <c r="F232" s="40">
        <f>'№3'!H240</f>
        <v>41</v>
      </c>
    </row>
    <row r="233" spans="1:6" ht="12.75">
      <c r="A233" s="41" t="s">
        <v>263</v>
      </c>
      <c r="B233" s="41" t="s">
        <v>94</v>
      </c>
      <c r="C233" s="38" t="s">
        <v>2</v>
      </c>
      <c r="D233" s="39">
        <f>D234</f>
        <v>9521.5</v>
      </c>
      <c r="E233" s="39">
        <f aca="true" t="shared" si="118" ref="E233:F234">E234</f>
        <v>9521.5</v>
      </c>
      <c r="F233" s="39">
        <f t="shared" si="118"/>
        <v>9521.5</v>
      </c>
    </row>
    <row r="234" spans="1:6" ht="82.5">
      <c r="A234" s="47" t="s">
        <v>264</v>
      </c>
      <c r="B234" s="51" t="s">
        <v>94</v>
      </c>
      <c r="C234" s="52" t="s">
        <v>354</v>
      </c>
      <c r="D234" s="40">
        <f>D235</f>
        <v>9521.5</v>
      </c>
      <c r="E234" s="40">
        <f t="shared" si="118"/>
        <v>9521.5</v>
      </c>
      <c r="F234" s="40">
        <f t="shared" si="118"/>
        <v>9521.5</v>
      </c>
    </row>
    <row r="235" spans="1:6" ht="18" customHeight="1">
      <c r="A235" s="47" t="s">
        <v>264</v>
      </c>
      <c r="B235" s="47" t="s">
        <v>61</v>
      </c>
      <c r="C235" s="52" t="s">
        <v>438</v>
      </c>
      <c r="D235" s="40">
        <f>'№3'!F223</f>
        <v>9521.5</v>
      </c>
      <c r="E235" s="40">
        <f>'№3'!G223</f>
        <v>9521.5</v>
      </c>
      <c r="F235" s="40">
        <f>'№3'!H223</f>
        <v>9521.5</v>
      </c>
    </row>
    <row r="236" spans="1:6" ht="33">
      <c r="A236" s="41" t="s">
        <v>320</v>
      </c>
      <c r="B236" s="41" t="s">
        <v>94</v>
      </c>
      <c r="C236" s="38" t="s">
        <v>442</v>
      </c>
      <c r="D236" s="39">
        <f>D237+D240+D245</f>
        <v>6607.3</v>
      </c>
      <c r="E236" s="39">
        <f aca="true" t="shared" si="119" ref="E236:F236">E237+E240+E245</f>
        <v>4605.3</v>
      </c>
      <c r="F236" s="39">
        <f t="shared" si="119"/>
        <v>4605.3</v>
      </c>
    </row>
    <row r="237" spans="1:6" ht="12.75">
      <c r="A237" s="41" t="s">
        <v>443</v>
      </c>
      <c r="B237" s="41" t="s">
        <v>94</v>
      </c>
      <c r="C237" s="38" t="s">
        <v>14</v>
      </c>
      <c r="D237" s="39">
        <f>D238</f>
        <v>2000</v>
      </c>
      <c r="E237" s="39">
        <f aca="true" t="shared" si="120" ref="E237:F238">E238</f>
        <v>500</v>
      </c>
      <c r="F237" s="39">
        <f t="shared" si="120"/>
        <v>500</v>
      </c>
    </row>
    <row r="238" spans="1:6" ht="33">
      <c r="A238" s="47" t="s">
        <v>265</v>
      </c>
      <c r="B238" s="51" t="s">
        <v>94</v>
      </c>
      <c r="C238" s="52" t="s">
        <v>133</v>
      </c>
      <c r="D238" s="40">
        <f>D239</f>
        <v>2000</v>
      </c>
      <c r="E238" s="40">
        <f t="shared" si="120"/>
        <v>500</v>
      </c>
      <c r="F238" s="40">
        <f t="shared" si="120"/>
        <v>500</v>
      </c>
    </row>
    <row r="239" spans="1:6" ht="18" customHeight="1">
      <c r="A239" s="47" t="s">
        <v>265</v>
      </c>
      <c r="B239" s="47" t="s">
        <v>61</v>
      </c>
      <c r="C239" s="52" t="s">
        <v>438</v>
      </c>
      <c r="D239" s="40">
        <f>'№3'!F229</f>
        <v>2000</v>
      </c>
      <c r="E239" s="40">
        <f>'№3'!G229</f>
        <v>500</v>
      </c>
      <c r="F239" s="40">
        <f>'№3'!H229</f>
        <v>500</v>
      </c>
    </row>
    <row r="240" spans="1:6" ht="49.5">
      <c r="A240" s="41" t="s">
        <v>449</v>
      </c>
      <c r="B240" s="41" t="s">
        <v>94</v>
      </c>
      <c r="C240" s="38" t="s">
        <v>450</v>
      </c>
      <c r="D240" s="39">
        <f>D243+D241</f>
        <v>502</v>
      </c>
      <c r="E240" s="39">
        <f aca="true" t="shared" si="121" ref="E240:F240">E243+E241</f>
        <v>0</v>
      </c>
      <c r="F240" s="39">
        <f t="shared" si="121"/>
        <v>0</v>
      </c>
    </row>
    <row r="241" spans="1:6" ht="12.75">
      <c r="A241" s="60" t="s">
        <v>533</v>
      </c>
      <c r="B241" s="23"/>
      <c r="C241" s="5" t="s">
        <v>534</v>
      </c>
      <c r="D241" s="40">
        <f>D242</f>
        <v>2</v>
      </c>
      <c r="E241" s="40">
        <f aca="true" t="shared" si="122" ref="E241:F241">E242</f>
        <v>0</v>
      </c>
      <c r="F241" s="40">
        <f t="shared" si="122"/>
        <v>0</v>
      </c>
    </row>
    <row r="242" spans="1:6" ht="33">
      <c r="A242" s="60" t="s">
        <v>533</v>
      </c>
      <c r="B242" s="58" t="s">
        <v>26</v>
      </c>
      <c r="C242" s="52" t="s">
        <v>113</v>
      </c>
      <c r="D242" s="40">
        <f>'№3'!F63</f>
        <v>2</v>
      </c>
      <c r="E242" s="40">
        <f>'№3'!G63</f>
        <v>0</v>
      </c>
      <c r="F242" s="40">
        <f>'№3'!H63</f>
        <v>0</v>
      </c>
    </row>
    <row r="243" spans="1:6" ht="49.5">
      <c r="A243" s="47" t="s">
        <v>451</v>
      </c>
      <c r="B243" s="51" t="s">
        <v>94</v>
      </c>
      <c r="C243" s="52" t="s">
        <v>452</v>
      </c>
      <c r="D243" s="40">
        <f>D244</f>
        <v>500</v>
      </c>
      <c r="E243" s="40">
        <f aca="true" t="shared" si="123" ref="E243:F243">E244</f>
        <v>0</v>
      </c>
      <c r="F243" s="40">
        <f t="shared" si="123"/>
        <v>0</v>
      </c>
    </row>
    <row r="244" spans="1:6" ht="21" customHeight="1">
      <c r="A244" s="47" t="s">
        <v>451</v>
      </c>
      <c r="B244" s="47" t="s">
        <v>61</v>
      </c>
      <c r="C244" s="52" t="s">
        <v>438</v>
      </c>
      <c r="D244" s="40">
        <f>'№3'!F244</f>
        <v>500</v>
      </c>
      <c r="E244" s="40">
        <f>'№3'!G244</f>
        <v>0</v>
      </c>
      <c r="F244" s="40">
        <f>'№3'!H244</f>
        <v>0</v>
      </c>
    </row>
    <row r="245" spans="1:6" ht="49.5">
      <c r="A245" s="41" t="s">
        <v>474</v>
      </c>
      <c r="B245" s="41" t="s">
        <v>94</v>
      </c>
      <c r="C245" s="38" t="s">
        <v>6</v>
      </c>
      <c r="D245" s="39">
        <f>D246+D248+D250</f>
        <v>4105.3</v>
      </c>
      <c r="E245" s="39">
        <f aca="true" t="shared" si="124" ref="E245:F245">E246+E248+E250</f>
        <v>4105.3</v>
      </c>
      <c r="F245" s="39">
        <f t="shared" si="124"/>
        <v>4105.3</v>
      </c>
    </row>
    <row r="246" spans="1:6" ht="12.75">
      <c r="A246" s="47" t="s">
        <v>279</v>
      </c>
      <c r="B246" s="51" t="s">
        <v>94</v>
      </c>
      <c r="C246" s="52" t="s">
        <v>475</v>
      </c>
      <c r="D246" s="40">
        <f>D247</f>
        <v>1208.6</v>
      </c>
      <c r="E246" s="40">
        <f aca="true" t="shared" si="125" ref="E246:F246">E247</f>
        <v>1208.6</v>
      </c>
      <c r="F246" s="40">
        <f t="shared" si="125"/>
        <v>1208.6</v>
      </c>
    </row>
    <row r="247" spans="1:6" ht="12.75">
      <c r="A247" s="47" t="s">
        <v>279</v>
      </c>
      <c r="B247" s="47" t="s">
        <v>20</v>
      </c>
      <c r="C247" s="52" t="s">
        <v>4</v>
      </c>
      <c r="D247" s="40">
        <f>'№3'!F295</f>
        <v>1208.6</v>
      </c>
      <c r="E247" s="40">
        <f>'№3'!G295</f>
        <v>1208.6</v>
      </c>
      <c r="F247" s="40">
        <f>'№3'!H295</f>
        <v>1208.6</v>
      </c>
    </row>
    <row r="248" spans="1:6" ht="49.5">
      <c r="A248" s="47" t="s">
        <v>280</v>
      </c>
      <c r="B248" s="51" t="s">
        <v>94</v>
      </c>
      <c r="C248" s="52" t="s">
        <v>476</v>
      </c>
      <c r="D248" s="40">
        <f>D249</f>
        <v>2438.1</v>
      </c>
      <c r="E248" s="40">
        <f aca="true" t="shared" si="126" ref="E248:F248">E249</f>
        <v>2438.1</v>
      </c>
      <c r="F248" s="40">
        <f t="shared" si="126"/>
        <v>2438.1</v>
      </c>
    </row>
    <row r="249" spans="1:6" ht="12.75">
      <c r="A249" s="47" t="s">
        <v>280</v>
      </c>
      <c r="B249" s="47" t="s">
        <v>20</v>
      </c>
      <c r="C249" s="52" t="s">
        <v>4</v>
      </c>
      <c r="D249" s="40">
        <f>'№3'!F296</f>
        <v>2438.1</v>
      </c>
      <c r="E249" s="40">
        <f>'№3'!G296</f>
        <v>2438.1</v>
      </c>
      <c r="F249" s="40">
        <f>'№3'!H296</f>
        <v>2438.1</v>
      </c>
    </row>
    <row r="250" spans="1:6" ht="12.75">
      <c r="A250" s="47" t="s">
        <v>281</v>
      </c>
      <c r="B250" s="51" t="s">
        <v>94</v>
      </c>
      <c r="C250" s="52" t="s">
        <v>477</v>
      </c>
      <c r="D250" s="40">
        <f>D251</f>
        <v>458.6</v>
      </c>
      <c r="E250" s="40">
        <f aca="true" t="shared" si="127" ref="E250:F250">E251</f>
        <v>458.6</v>
      </c>
      <c r="F250" s="40">
        <f t="shared" si="127"/>
        <v>458.6</v>
      </c>
    </row>
    <row r="251" spans="1:6" ht="17.25" customHeight="1">
      <c r="A251" s="47" t="s">
        <v>281</v>
      </c>
      <c r="B251" s="47" t="s">
        <v>20</v>
      </c>
      <c r="C251" s="52" t="s">
        <v>4</v>
      </c>
      <c r="D251" s="40">
        <f>'№3'!F300</f>
        <v>458.6</v>
      </c>
      <c r="E251" s="40">
        <f>'№3'!G300</f>
        <v>458.6</v>
      </c>
      <c r="F251" s="40">
        <f>'№3'!H300</f>
        <v>458.6</v>
      </c>
    </row>
  </sheetData>
  <mergeCells count="8">
    <mergeCell ref="A1:F1"/>
    <mergeCell ref="A2:F2"/>
    <mergeCell ref="A3:A5"/>
    <mergeCell ref="B3:B5"/>
    <mergeCell ref="C3:C5"/>
    <mergeCell ref="D3:F3"/>
    <mergeCell ref="D4:D5"/>
    <mergeCell ref="E4:F4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selection activeCell="A2" sqref="A2:J2"/>
    </sheetView>
  </sheetViews>
  <sheetFormatPr defaultColWidth="8.875" defaultRowHeight="12.75"/>
  <cols>
    <col min="1" max="1" width="7.375" style="27" customWidth="1"/>
    <col min="2" max="2" width="41.875" style="27" customWidth="1"/>
    <col min="3" max="3" width="19.25390625" style="27" customWidth="1"/>
    <col min="4" max="4" width="11.25390625" style="27" customWidth="1"/>
    <col min="5" max="5" width="14.75390625" style="27" customWidth="1"/>
    <col min="6" max="6" width="15.75390625" style="27" customWidth="1"/>
    <col min="7" max="7" width="10.375" style="27" customWidth="1"/>
    <col min="8" max="8" width="11.75390625" style="27" customWidth="1"/>
    <col min="9" max="9" width="12.25390625" style="27" customWidth="1"/>
    <col min="10" max="10" width="9.00390625" style="27" customWidth="1"/>
    <col min="11" max="16384" width="8.875" style="27" customWidth="1"/>
  </cols>
  <sheetData>
    <row r="1" spans="1:10" ht="49.9" customHeight="1">
      <c r="A1" s="34" t="s">
        <v>94</v>
      </c>
      <c r="B1" s="101" t="s">
        <v>558</v>
      </c>
      <c r="C1" s="101"/>
      <c r="D1" s="101"/>
      <c r="E1" s="101"/>
      <c r="F1" s="101"/>
      <c r="G1" s="101"/>
      <c r="H1" s="101"/>
      <c r="I1" s="101"/>
      <c r="J1" s="101"/>
    </row>
    <row r="2" spans="1:10" ht="44.45" customHeight="1">
      <c r="A2" s="105" t="s">
        <v>514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22.9" customHeight="1">
      <c r="A3" s="109" t="s">
        <v>193</v>
      </c>
      <c r="B3" s="109" t="s">
        <v>25</v>
      </c>
      <c r="C3" s="109" t="s">
        <v>515</v>
      </c>
      <c r="D3" s="109" t="s">
        <v>203</v>
      </c>
      <c r="E3" s="109"/>
      <c r="F3" s="109"/>
      <c r="G3" s="109"/>
      <c r="H3" s="109"/>
      <c r="I3" s="109"/>
      <c r="J3" s="109" t="s">
        <v>62</v>
      </c>
    </row>
    <row r="4" spans="1:10" ht="21" customHeight="1">
      <c r="A4" s="109" t="s">
        <v>94</v>
      </c>
      <c r="B4" s="109" t="s">
        <v>94</v>
      </c>
      <c r="C4" s="109" t="s">
        <v>94</v>
      </c>
      <c r="D4" s="109" t="s">
        <v>327</v>
      </c>
      <c r="E4" s="109"/>
      <c r="F4" s="109"/>
      <c r="G4" s="109"/>
      <c r="H4" s="109" t="s">
        <v>337</v>
      </c>
      <c r="I4" s="109"/>
      <c r="J4" s="109" t="s">
        <v>94</v>
      </c>
    </row>
    <row r="5" spans="1:10" ht="90" customHeight="1">
      <c r="A5" s="109" t="s">
        <v>94</v>
      </c>
      <c r="B5" s="109" t="s">
        <v>94</v>
      </c>
      <c r="C5" s="109" t="s">
        <v>94</v>
      </c>
      <c r="D5" s="28" t="s">
        <v>516</v>
      </c>
      <c r="E5" s="28" t="s">
        <v>517</v>
      </c>
      <c r="F5" s="28" t="s">
        <v>204</v>
      </c>
      <c r="G5" s="29" t="s">
        <v>205</v>
      </c>
      <c r="H5" s="28" t="s">
        <v>328</v>
      </c>
      <c r="I5" s="28" t="s">
        <v>329</v>
      </c>
      <c r="J5" s="109" t="s">
        <v>94</v>
      </c>
    </row>
    <row r="6" spans="1:10" ht="33">
      <c r="A6" s="30" t="s">
        <v>7</v>
      </c>
      <c r="B6" s="30" t="s">
        <v>339</v>
      </c>
      <c r="C6" s="44" t="s">
        <v>94</v>
      </c>
      <c r="D6" s="31">
        <f>D7</f>
        <v>11046.1</v>
      </c>
      <c r="E6" s="31">
        <f aca="true" t="shared" si="0" ref="E6:G6">E7</f>
        <v>0</v>
      </c>
      <c r="F6" s="31">
        <f t="shared" si="0"/>
        <v>0</v>
      </c>
      <c r="G6" s="31">
        <f t="shared" si="0"/>
        <v>11046.1</v>
      </c>
      <c r="H6" s="31">
        <v>0</v>
      </c>
      <c r="I6" s="31">
        <v>0</v>
      </c>
      <c r="J6" s="29" t="s">
        <v>85</v>
      </c>
    </row>
    <row r="7" spans="1:10" ht="21" customHeight="1">
      <c r="A7" s="33" t="s">
        <v>518</v>
      </c>
      <c r="B7" s="33" t="s">
        <v>52</v>
      </c>
      <c r="C7" s="42" t="s">
        <v>94</v>
      </c>
      <c r="D7" s="32">
        <f>D8+D9</f>
        <v>11046.1</v>
      </c>
      <c r="E7" s="32">
        <f aca="true" t="shared" si="1" ref="E7:G7">E8+E9</f>
        <v>0</v>
      </c>
      <c r="F7" s="32">
        <f t="shared" si="1"/>
        <v>0</v>
      </c>
      <c r="G7" s="32">
        <f t="shared" si="1"/>
        <v>11046.1</v>
      </c>
      <c r="H7" s="32">
        <v>0</v>
      </c>
      <c r="I7" s="32">
        <v>0</v>
      </c>
      <c r="J7" s="28" t="s">
        <v>76</v>
      </c>
    </row>
    <row r="8" spans="1:10" ht="75.6" customHeight="1">
      <c r="A8" s="33" t="s">
        <v>519</v>
      </c>
      <c r="B8" s="33" t="s">
        <v>400</v>
      </c>
      <c r="C8" s="42" t="s">
        <v>113</v>
      </c>
      <c r="D8" s="32">
        <f>'№3'!F130</f>
        <v>10848.1</v>
      </c>
      <c r="E8" s="32">
        <v>0</v>
      </c>
      <c r="F8" s="32">
        <v>0</v>
      </c>
      <c r="G8" s="32">
        <f>SUM(D8:F8)</f>
        <v>10848.1</v>
      </c>
      <c r="H8" s="32">
        <v>0</v>
      </c>
      <c r="I8" s="32">
        <v>0</v>
      </c>
      <c r="J8" s="28" t="s">
        <v>76</v>
      </c>
    </row>
    <row r="9" spans="1:10" ht="75.6" customHeight="1">
      <c r="A9" s="59" t="s">
        <v>531</v>
      </c>
      <c r="B9" s="66" t="s">
        <v>537</v>
      </c>
      <c r="C9" s="42" t="s">
        <v>113</v>
      </c>
      <c r="D9" s="32">
        <f>'№3'!F132</f>
        <v>198</v>
      </c>
      <c r="E9" s="32">
        <v>0</v>
      </c>
      <c r="F9" s="32">
        <v>0</v>
      </c>
      <c r="G9" s="32">
        <f>SUM(D9:F9)</f>
        <v>198</v>
      </c>
      <c r="H9" s="32">
        <v>0</v>
      </c>
      <c r="I9" s="32">
        <v>0</v>
      </c>
      <c r="J9" s="56" t="s">
        <v>76</v>
      </c>
    </row>
    <row r="10" spans="1:10" ht="20.45" customHeight="1">
      <c r="A10" s="30" t="s">
        <v>105</v>
      </c>
      <c r="B10" s="30" t="s">
        <v>342</v>
      </c>
      <c r="C10" s="44" t="s">
        <v>94</v>
      </c>
      <c r="D10" s="31">
        <v>0</v>
      </c>
      <c r="E10" s="31">
        <f>E11</f>
        <v>4282.4</v>
      </c>
      <c r="F10" s="31">
        <v>0</v>
      </c>
      <c r="G10" s="31">
        <f aca="true" t="shared" si="2" ref="G10:I11">G11</f>
        <v>4282.4</v>
      </c>
      <c r="H10" s="31">
        <f t="shared" si="2"/>
        <v>4282.4</v>
      </c>
      <c r="I10" s="31">
        <f t="shared" si="2"/>
        <v>4282.4</v>
      </c>
      <c r="J10" s="29" t="s">
        <v>65</v>
      </c>
    </row>
    <row r="11" spans="1:10" ht="23.45" customHeight="1">
      <c r="A11" s="33" t="s">
        <v>520</v>
      </c>
      <c r="B11" s="33" t="s">
        <v>128</v>
      </c>
      <c r="C11" s="42" t="s">
        <v>94</v>
      </c>
      <c r="D11" s="32">
        <v>0</v>
      </c>
      <c r="E11" s="32">
        <f>E12</f>
        <v>4282.4</v>
      </c>
      <c r="F11" s="32">
        <v>0</v>
      </c>
      <c r="G11" s="32">
        <f t="shared" si="2"/>
        <v>4282.4</v>
      </c>
      <c r="H11" s="32">
        <f t="shared" si="2"/>
        <v>4282.4</v>
      </c>
      <c r="I11" s="32">
        <f t="shared" si="2"/>
        <v>4282.4</v>
      </c>
      <c r="J11" s="28" t="s">
        <v>127</v>
      </c>
    </row>
    <row r="12" spans="1:10" ht="129" customHeight="1">
      <c r="A12" s="33" t="s">
        <v>521</v>
      </c>
      <c r="B12" s="33" t="s">
        <v>322</v>
      </c>
      <c r="C12" s="42" t="s">
        <v>5</v>
      </c>
      <c r="D12" s="32">
        <v>0</v>
      </c>
      <c r="E12" s="32">
        <f>'№3'!F288</f>
        <v>4282.4</v>
      </c>
      <c r="F12" s="32">
        <v>0</v>
      </c>
      <c r="G12" s="32">
        <f>E12</f>
        <v>4282.4</v>
      </c>
      <c r="H12" s="32">
        <v>4282.4</v>
      </c>
      <c r="I12" s="32">
        <v>4282.4</v>
      </c>
      <c r="J12" s="28" t="s">
        <v>127</v>
      </c>
    </row>
    <row r="13" spans="1:10" ht="12.75">
      <c r="A13" s="33" t="s">
        <v>94</v>
      </c>
      <c r="B13" s="30" t="s">
        <v>202</v>
      </c>
      <c r="C13" s="30" t="s">
        <v>94</v>
      </c>
      <c r="D13" s="31">
        <f>D10+D7</f>
        <v>11046.1</v>
      </c>
      <c r="E13" s="31">
        <f aca="true" t="shared" si="3" ref="E13:G13">E10+E7</f>
        <v>4282.4</v>
      </c>
      <c r="F13" s="31">
        <f t="shared" si="3"/>
        <v>0</v>
      </c>
      <c r="G13" s="31">
        <f t="shared" si="3"/>
        <v>15328.5</v>
      </c>
      <c r="H13" s="31">
        <f aca="true" t="shared" si="4" ref="H13:I13">H10+H6</f>
        <v>4282.4</v>
      </c>
      <c r="I13" s="31">
        <f t="shared" si="4"/>
        <v>4282.4</v>
      </c>
      <c r="J13" s="29" t="s">
        <v>94</v>
      </c>
    </row>
  </sheetData>
  <mergeCells count="9">
    <mergeCell ref="B1:J1"/>
    <mergeCell ref="A2:J2"/>
    <mergeCell ref="A3:A5"/>
    <mergeCell ref="B3:B5"/>
    <mergeCell ref="C3:C5"/>
    <mergeCell ref="D3:I3"/>
    <mergeCell ref="J3:J5"/>
    <mergeCell ref="D4:G4"/>
    <mergeCell ref="H4:I4"/>
  </mergeCells>
  <printOptions/>
  <pageMargins left="0.5905511811023623" right="0.1968503937007874" top="0.3937007874015748" bottom="0.1968503937007874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2017-01-27T10:30:08Z</cp:lastPrinted>
  <dcterms:created xsi:type="dcterms:W3CDTF">2007-11-30T05:39:28Z</dcterms:created>
  <dcterms:modified xsi:type="dcterms:W3CDTF">2017-01-27T10:31:09Z</dcterms:modified>
  <cp:category/>
  <cp:version/>
  <cp:contentType/>
  <cp:contentStatus/>
</cp:coreProperties>
</file>